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\OneDrive\Desktop\Applications, Business, Documents, Promotional\Finances and Documents\Contracts, Terms, and Conditions\Freelance Terms and Conditions\"/>
    </mc:Choice>
  </mc:AlternateContent>
  <xr:revisionPtr revIDLastSave="0" documentId="13_ncr:1_{96A3AB99-8AE0-4B66-9422-C503DA4B93BD}" xr6:coauthVersionLast="47" xr6:coauthVersionMax="47" xr10:uidLastSave="{00000000-0000-0000-0000-000000000000}"/>
  <bookViews>
    <workbookView xWindow="-120" yWindow="-120" windowWidth="29040" windowHeight="15720" xr2:uid="{28A7A7A8-AA31-42D6-81FC-1D891EE8893D}"/>
  </bookViews>
  <sheets>
    <sheet name="Sheet1" sheetId="1" r:id="rId1"/>
  </sheets>
  <definedNames>
    <definedName name="_Hlk150851827" localSheetId="0">Sheet1!$A$18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B51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T11" i="1"/>
  <c r="U11" i="1"/>
  <c r="V11" i="1"/>
  <c r="W11" i="1"/>
  <c r="U13" i="1"/>
  <c r="V13" i="1"/>
  <c r="W13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B70" i="1"/>
  <c r="B68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B11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B13" i="1"/>
  <c r="B7" i="1"/>
  <c r="B6" i="1"/>
  <c r="B5" i="1"/>
  <c r="B4" i="1"/>
  <c r="B69" i="1"/>
  <c r="B67" i="1"/>
  <c r="B66" i="1"/>
  <c r="B65" i="1"/>
  <c r="L64" i="1"/>
  <c r="M64" i="1"/>
  <c r="N64" i="1"/>
  <c r="O64" i="1"/>
  <c r="P64" i="1"/>
  <c r="Q64" i="1"/>
  <c r="R64" i="1"/>
  <c r="S64" i="1"/>
  <c r="T64" i="1"/>
  <c r="U64" i="1"/>
  <c r="V64" i="1"/>
  <c r="W64" i="1"/>
  <c r="B71" i="1"/>
  <c r="C64" i="1"/>
  <c r="D64" i="1"/>
  <c r="E64" i="1"/>
  <c r="F64" i="1"/>
  <c r="G64" i="1"/>
  <c r="H64" i="1"/>
  <c r="I64" i="1"/>
  <c r="J64" i="1"/>
  <c r="K64" i="1"/>
  <c r="B64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B34" i="1"/>
  <c r="B33" i="1"/>
  <c r="B32" i="1"/>
  <c r="B30" i="1"/>
  <c r="B29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B35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B28" i="1"/>
  <c r="B22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B23" i="1"/>
  <c r="B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B20" i="1"/>
  <c r="B19" i="1"/>
  <c r="B18" i="1"/>
  <c r="B17" i="1"/>
  <c r="B24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B42" i="1"/>
  <c r="B41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B40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B39" i="1"/>
  <c r="B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B44" i="1"/>
  <c r="L48" i="1"/>
  <c r="M48" i="1"/>
  <c r="N48" i="1"/>
  <c r="O48" i="1"/>
  <c r="P48" i="1"/>
  <c r="Q48" i="1"/>
  <c r="R48" i="1"/>
  <c r="S48" i="1"/>
  <c r="T48" i="1"/>
  <c r="U48" i="1"/>
  <c r="V48" i="1"/>
  <c r="W48" i="1"/>
  <c r="C48" i="1"/>
  <c r="D48" i="1"/>
  <c r="E48" i="1"/>
  <c r="F48" i="1"/>
  <c r="G48" i="1"/>
  <c r="H48" i="1"/>
  <c r="I48" i="1"/>
  <c r="J48" i="1"/>
  <c r="K48" i="1"/>
  <c r="B48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B47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B46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B45" i="1"/>
</calcChain>
</file>

<file path=xl/sharedStrings.xml><?xml version="1.0" encoding="utf-8"?>
<sst xmlns="http://schemas.openxmlformats.org/spreadsheetml/2006/main" count="63" uniqueCount="50">
  <si>
    <t>Copyist (Digitising handwritten scores)</t>
  </si>
  <si>
    <t xml:space="preserve">Transcription, Orchestration, or Arranging (Sheet music provided by client): </t>
  </si>
  <si>
    <t>Composition: </t>
  </si>
  <si>
    <t xml:space="preserve">Recital of classical music: </t>
  </si>
  <si>
    <t>Accompaniment for exams and auditions</t>
  </si>
  <si>
    <t>RATES FOR SERVICES BY MINUTE OR HOUR</t>
  </si>
  <si>
    <t>1 Line: 118$ x mins.</t>
  </si>
  <si>
    <t>5-8: 140$ x mins.</t>
  </si>
  <si>
    <t>9-12: 160$ x mins.</t>
  </si>
  <si>
    <t>12-15: 180$ x mins..</t>
  </si>
  <si>
    <t>15-18: 200$ x mins..</t>
  </si>
  <si>
    <t>18-21: 220$ x mins.</t>
  </si>
  <si>
    <t>21+ Lines: 240$ x mins.</t>
  </si>
  <si>
    <t xml:space="preserve">5-8: 114.29$ x mins. </t>
  </si>
  <si>
    <t xml:space="preserve">9-12: 141.43$ x mins. </t>
  </si>
  <si>
    <t>12-15: 168.57$ x mins</t>
  </si>
  <si>
    <t xml:space="preserve">15-18: 195.71$ x mins </t>
  </si>
  <si>
    <t>18-21 (larger chamber ensembles and orchestras): 222.86$ x mins. of music</t>
  </si>
  <si>
    <t>21+ (larger chamber ensembles and orchestras): 250$ x mins. of music</t>
  </si>
  <si>
    <t>18-21 (larger chamber ensembles and orchestras): 147.14$ x mins. of music</t>
  </si>
  <si>
    <t>Minimum charge for performance call: 63. 84/hr once the first hour of required attendance has passed.</t>
  </si>
  <si>
    <t>1-2 lines/instruments: 60$ x minutes</t>
  </si>
  <si>
    <t xml:space="preserve">3-4: 87.14 $ x mins. </t>
  </si>
  <si>
    <t>E.G. 6 minutes$ x 222.86/mins (18-21 lines) = 1337.14</t>
  </si>
  <si>
    <t>1-2 lines/instruments: 40$ x minutes</t>
  </si>
  <si>
    <t>21+ (larger chamber ensembles and orchestras): 165$ x mins. of music</t>
  </si>
  <si>
    <t>2 Lines: 122$ x mins.</t>
  </si>
  <si>
    <t>3 Lines: 128$ x mins.</t>
  </si>
  <si>
    <t>4 Lines: 134$ x mins.</t>
  </si>
  <si>
    <t>1-2 lines/instruments: 270$ x minutes</t>
  </si>
  <si>
    <t xml:space="preserve">3-4: 324.29$ x mins. </t>
  </si>
  <si>
    <t xml:space="preserve">5-8: 358.57$ x mins. </t>
  </si>
  <si>
    <t xml:space="preserve">9-12: 432.86$ x mins. </t>
  </si>
  <si>
    <t>12-15: 487.14$ x mins.</t>
  </si>
  <si>
    <t xml:space="preserve">15-18: 541.43$ x mins. </t>
  </si>
  <si>
    <t>18-21: 595.71$ x mins.</t>
  </si>
  <si>
    <t>21+ (larger chamber ensembles and orchestras): 650$ x mins. of music</t>
  </si>
  <si>
    <t>42$/0.5 hr</t>
  </si>
  <si>
    <t>63$/0.75hr</t>
  </si>
  <si>
    <t xml:space="preserve">84$/hr </t>
  </si>
  <si>
    <t>126$/1.5 hrs</t>
  </si>
  <si>
    <t>80$/hr for rehearsals</t>
  </si>
  <si>
    <t>Full proofreading of digitised score and parts until drafts are error-free</t>
  </si>
  <si>
    <t>400$/hr of recital music. Music of low difficulty may incur lower fee by negotiation.</t>
  </si>
  <si>
    <t xml:space="preserve">4 Lines: 134$ x mins. </t>
  </si>
  <si>
    <t>5-8: 140$ x mins. (Piano Solo)</t>
  </si>
  <si>
    <r>
      <t xml:space="preserve">Transcription, Orchestration, or Arranging (Sheet music </t>
    </r>
    <r>
      <rPr>
        <b/>
        <u/>
        <sz val="18"/>
        <color theme="1"/>
        <rFont val="Perpetua"/>
        <family val="1"/>
      </rPr>
      <t>not</t>
    </r>
    <r>
      <rPr>
        <b/>
        <sz val="18"/>
        <color theme="1"/>
        <rFont val="Perpetua"/>
        <family val="1"/>
      </rPr>
      <t xml:space="preserve"> provided by client): </t>
    </r>
  </si>
  <si>
    <t>1 Line: 62 x mins.</t>
  </si>
  <si>
    <t>Teaching services (Theory, Piano, Composition, and Sibelius teaching): By hr.</t>
  </si>
  <si>
    <t>Arranging, Typesetting, Copyist services:  By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</si>
</sst>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8"/>
      <color theme="1"/>
      <name val="Perpetua"/>
      <family val="1"/>
    </font>
    <font>
      <sz val="18"/>
      <color theme="1"/>
      <name val="Perpetua"/>
      <family val="1"/>
    </font>
    <font>
      <b/>
      <u/>
      <sz val="24"/>
      <color theme="1"/>
      <name val="Perpetua"/>
      <family val="1"/>
    </font>
    <font>
      <b/>
      <u/>
      <sz val="28"/>
      <color theme="1"/>
      <name val="Perpetua"/>
      <family val="1"/>
    </font>
    <font>
      <b/>
      <u/>
      <sz val="18"/>
      <color theme="1"/>
      <name val="Perpetua"/>
      <family val="1"/>
    </font>
    <font>
      <b/>
      <sz val="28"/>
      <color theme="1"/>
      <name val="Perpet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64" fontId="2" fillId="0" borderId="1" xfId="0" applyNumberFormat="1" applyFont="1" applyBorder="1"/>
    <xf numFmtId="164" fontId="2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4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44" fontId="2" fillId="0" borderId="2" xfId="0" applyNumberFormat="1" applyFont="1" applyBorder="1"/>
    <xf numFmtId="164" fontId="2" fillId="0" borderId="2" xfId="0" applyNumberFormat="1" applyFont="1" applyBorder="1"/>
    <xf numFmtId="17" fontId="2" fillId="0" borderId="1" xfId="0" applyNumberFormat="1" applyFont="1" applyBorder="1"/>
    <xf numFmtId="164" fontId="2" fillId="2" borderId="0" xfId="0" applyNumberFormat="1" applyFont="1" applyFill="1"/>
    <xf numFmtId="0" fontId="2" fillId="0" borderId="2" xfId="0" applyFont="1" applyBorder="1"/>
    <xf numFmtId="164" fontId="2" fillId="2" borderId="1" xfId="0" applyNumberFormat="1" applyFont="1" applyFill="1" applyBorder="1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E48F-3174-4472-AFA2-4134A0BFC2E3}">
  <dimension ref="A1:X71"/>
  <sheetViews>
    <sheetView tabSelected="1" zoomScale="70" zoomScaleNormal="70" workbookViewId="0">
      <pane ySplit="1" topLeftCell="A39" activePane="bottomLeft" state="frozen"/>
      <selection pane="bottomLeft" activeCell="B80" sqref="B80"/>
    </sheetView>
  </sheetViews>
  <sheetFormatPr defaultRowHeight="24.75" x14ac:dyDescent="0.45"/>
  <cols>
    <col min="1" max="1" width="180.5703125" style="1" bestFit="1" customWidth="1"/>
    <col min="2" max="2" width="14.140625" style="1" customWidth="1"/>
    <col min="3" max="13" width="16.7109375" style="1" bestFit="1" customWidth="1"/>
    <col min="14" max="23" width="18.42578125" style="1" bestFit="1" customWidth="1"/>
    <col min="24" max="16384" width="9.140625" style="1"/>
  </cols>
  <sheetData>
    <row r="1" spans="1:23" ht="32.25" x14ac:dyDescent="0.45">
      <c r="A1" s="8" t="s">
        <v>5</v>
      </c>
      <c r="B1" s="13">
        <v>1</v>
      </c>
      <c r="C1" s="5">
        <v>2</v>
      </c>
      <c r="D1" s="5">
        <v>3</v>
      </c>
      <c r="E1" s="5">
        <v>4</v>
      </c>
      <c r="F1" s="5">
        <v>5</v>
      </c>
      <c r="G1" s="5">
        <v>6</v>
      </c>
      <c r="H1" s="5">
        <v>7</v>
      </c>
      <c r="I1" s="5">
        <v>8</v>
      </c>
      <c r="J1" s="5">
        <v>9</v>
      </c>
      <c r="K1" s="5">
        <v>10</v>
      </c>
      <c r="L1" s="5">
        <v>12.5</v>
      </c>
      <c r="M1" s="5">
        <v>15</v>
      </c>
      <c r="N1" s="5">
        <v>17.5</v>
      </c>
      <c r="O1" s="5">
        <v>20</v>
      </c>
      <c r="P1" s="5">
        <v>25</v>
      </c>
      <c r="Q1" s="5">
        <v>30</v>
      </c>
      <c r="R1" s="5">
        <v>35</v>
      </c>
      <c r="S1" s="5">
        <v>40</v>
      </c>
      <c r="T1" s="5">
        <v>45</v>
      </c>
      <c r="U1" s="5">
        <v>50</v>
      </c>
      <c r="V1" s="5">
        <v>60</v>
      </c>
      <c r="W1" s="5">
        <v>70</v>
      </c>
    </row>
    <row r="2" spans="1:23" x14ac:dyDescent="0.45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37.5" x14ac:dyDescent="0.45">
      <c r="A3" s="16" t="s">
        <v>48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x14ac:dyDescent="0.45">
      <c r="A4" s="4" t="s">
        <v>37</v>
      </c>
      <c r="B4" s="10">
        <f t="shared" ref="B4:W4" si="0">B1*0.5*84</f>
        <v>42</v>
      </c>
      <c r="C4" s="2">
        <f t="shared" si="0"/>
        <v>84</v>
      </c>
      <c r="D4" s="2">
        <f t="shared" si="0"/>
        <v>126</v>
      </c>
      <c r="E4" s="2">
        <f t="shared" si="0"/>
        <v>168</v>
      </c>
      <c r="F4" s="2">
        <f t="shared" si="0"/>
        <v>210</v>
      </c>
      <c r="G4" s="2">
        <f t="shared" si="0"/>
        <v>252</v>
      </c>
      <c r="H4" s="2">
        <f t="shared" si="0"/>
        <v>294</v>
      </c>
      <c r="I4" s="2">
        <f t="shared" si="0"/>
        <v>336</v>
      </c>
      <c r="J4" s="2">
        <f t="shared" si="0"/>
        <v>378</v>
      </c>
      <c r="K4" s="2">
        <f t="shared" si="0"/>
        <v>420</v>
      </c>
      <c r="L4" s="2">
        <f t="shared" si="0"/>
        <v>525</v>
      </c>
      <c r="M4" s="2">
        <f t="shared" si="0"/>
        <v>630</v>
      </c>
      <c r="N4" s="2">
        <f t="shared" si="0"/>
        <v>735</v>
      </c>
      <c r="O4" s="2">
        <f t="shared" si="0"/>
        <v>840</v>
      </c>
      <c r="P4" s="2">
        <f t="shared" si="0"/>
        <v>1050</v>
      </c>
      <c r="Q4" s="2">
        <f t="shared" si="0"/>
        <v>1260</v>
      </c>
      <c r="R4" s="2">
        <f t="shared" si="0"/>
        <v>1470</v>
      </c>
      <c r="S4" s="2">
        <f t="shared" si="0"/>
        <v>1680</v>
      </c>
      <c r="T4" s="2">
        <f t="shared" si="0"/>
        <v>1890</v>
      </c>
      <c r="U4" s="2">
        <f t="shared" si="0"/>
        <v>2100</v>
      </c>
      <c r="V4" s="2">
        <f t="shared" si="0"/>
        <v>2520</v>
      </c>
      <c r="W4" s="2">
        <f t="shared" si="0"/>
        <v>2940</v>
      </c>
    </row>
    <row r="5" spans="1:23" x14ac:dyDescent="0.45">
      <c r="A5" s="4" t="s">
        <v>38</v>
      </c>
      <c r="B5" s="10">
        <f t="shared" ref="B5:W5" si="1">B1*0.75*84</f>
        <v>63</v>
      </c>
      <c r="C5" s="2">
        <f t="shared" si="1"/>
        <v>126</v>
      </c>
      <c r="D5" s="2">
        <f t="shared" si="1"/>
        <v>189</v>
      </c>
      <c r="E5" s="2">
        <f t="shared" si="1"/>
        <v>252</v>
      </c>
      <c r="F5" s="2">
        <f t="shared" si="1"/>
        <v>315</v>
      </c>
      <c r="G5" s="2">
        <f t="shared" si="1"/>
        <v>378</v>
      </c>
      <c r="H5" s="2">
        <f t="shared" si="1"/>
        <v>441</v>
      </c>
      <c r="I5" s="2">
        <f t="shared" si="1"/>
        <v>504</v>
      </c>
      <c r="J5" s="2">
        <f t="shared" si="1"/>
        <v>567</v>
      </c>
      <c r="K5" s="2">
        <f t="shared" si="1"/>
        <v>630</v>
      </c>
      <c r="L5" s="2">
        <f t="shared" si="1"/>
        <v>787.5</v>
      </c>
      <c r="M5" s="2">
        <f t="shared" si="1"/>
        <v>945</v>
      </c>
      <c r="N5" s="2">
        <f t="shared" si="1"/>
        <v>1102.5</v>
      </c>
      <c r="O5" s="2">
        <f t="shared" si="1"/>
        <v>1260</v>
      </c>
      <c r="P5" s="2">
        <f t="shared" si="1"/>
        <v>1575</v>
      </c>
      <c r="Q5" s="2">
        <f t="shared" si="1"/>
        <v>1890</v>
      </c>
      <c r="R5" s="2">
        <f t="shared" si="1"/>
        <v>2205</v>
      </c>
      <c r="S5" s="2">
        <f t="shared" si="1"/>
        <v>2520</v>
      </c>
      <c r="T5" s="2">
        <f t="shared" si="1"/>
        <v>2835</v>
      </c>
      <c r="U5" s="2">
        <f t="shared" si="1"/>
        <v>3150</v>
      </c>
      <c r="V5" s="2">
        <f t="shared" si="1"/>
        <v>3780</v>
      </c>
      <c r="W5" s="2">
        <f t="shared" si="1"/>
        <v>4410</v>
      </c>
    </row>
    <row r="6" spans="1:23" x14ac:dyDescent="0.45">
      <c r="A6" s="4" t="s">
        <v>39</v>
      </c>
      <c r="B6" s="10">
        <f t="shared" ref="B6:W6" si="2">B1*84</f>
        <v>84</v>
      </c>
      <c r="C6" s="2">
        <f t="shared" si="2"/>
        <v>168</v>
      </c>
      <c r="D6" s="2">
        <f t="shared" si="2"/>
        <v>252</v>
      </c>
      <c r="E6" s="2">
        <f t="shared" si="2"/>
        <v>336</v>
      </c>
      <c r="F6" s="2">
        <f t="shared" si="2"/>
        <v>420</v>
      </c>
      <c r="G6" s="2">
        <f t="shared" si="2"/>
        <v>504</v>
      </c>
      <c r="H6" s="2">
        <f t="shared" si="2"/>
        <v>588</v>
      </c>
      <c r="I6" s="2">
        <f t="shared" si="2"/>
        <v>672</v>
      </c>
      <c r="J6" s="2">
        <f t="shared" si="2"/>
        <v>756</v>
      </c>
      <c r="K6" s="2">
        <f t="shared" si="2"/>
        <v>840</v>
      </c>
      <c r="L6" s="2">
        <f t="shared" si="2"/>
        <v>1050</v>
      </c>
      <c r="M6" s="2">
        <f t="shared" si="2"/>
        <v>1260</v>
      </c>
      <c r="N6" s="2">
        <f t="shared" si="2"/>
        <v>1470</v>
      </c>
      <c r="O6" s="2">
        <f t="shared" si="2"/>
        <v>1680</v>
      </c>
      <c r="P6" s="2">
        <f t="shared" si="2"/>
        <v>2100</v>
      </c>
      <c r="Q6" s="2">
        <f t="shared" si="2"/>
        <v>2520</v>
      </c>
      <c r="R6" s="2">
        <f t="shared" si="2"/>
        <v>2940</v>
      </c>
      <c r="S6" s="2">
        <f t="shared" si="2"/>
        <v>3360</v>
      </c>
      <c r="T6" s="2">
        <f t="shared" si="2"/>
        <v>3780</v>
      </c>
      <c r="U6" s="2">
        <f t="shared" si="2"/>
        <v>4200</v>
      </c>
      <c r="V6" s="2">
        <f t="shared" si="2"/>
        <v>5040</v>
      </c>
      <c r="W6" s="2">
        <f t="shared" si="2"/>
        <v>5880</v>
      </c>
    </row>
    <row r="7" spans="1:23" x14ac:dyDescent="0.45">
      <c r="A7" s="4" t="s">
        <v>40</v>
      </c>
      <c r="B7" s="10">
        <f t="shared" ref="B7:W7" si="3">B1*126</f>
        <v>126</v>
      </c>
      <c r="C7" s="2">
        <f t="shared" si="3"/>
        <v>252</v>
      </c>
      <c r="D7" s="2">
        <f t="shared" si="3"/>
        <v>378</v>
      </c>
      <c r="E7" s="2">
        <f t="shared" si="3"/>
        <v>504</v>
      </c>
      <c r="F7" s="2">
        <f t="shared" si="3"/>
        <v>630</v>
      </c>
      <c r="G7" s="2">
        <f t="shared" si="3"/>
        <v>756</v>
      </c>
      <c r="H7" s="2">
        <f t="shared" si="3"/>
        <v>882</v>
      </c>
      <c r="I7" s="2">
        <f t="shared" si="3"/>
        <v>1008</v>
      </c>
      <c r="J7" s="2">
        <f t="shared" si="3"/>
        <v>1134</v>
      </c>
      <c r="K7" s="2">
        <f t="shared" si="3"/>
        <v>1260</v>
      </c>
      <c r="L7" s="2">
        <f t="shared" si="3"/>
        <v>1575</v>
      </c>
      <c r="M7" s="2">
        <f t="shared" si="3"/>
        <v>1890</v>
      </c>
      <c r="N7" s="2">
        <f t="shared" si="3"/>
        <v>2205</v>
      </c>
      <c r="O7" s="2">
        <f t="shared" si="3"/>
        <v>2520</v>
      </c>
      <c r="P7" s="2">
        <f t="shared" si="3"/>
        <v>3150</v>
      </c>
      <c r="Q7" s="2">
        <f t="shared" si="3"/>
        <v>3780</v>
      </c>
      <c r="R7" s="2">
        <f t="shared" si="3"/>
        <v>4410</v>
      </c>
      <c r="S7" s="2">
        <f t="shared" si="3"/>
        <v>5040</v>
      </c>
      <c r="T7" s="2">
        <f t="shared" si="3"/>
        <v>5670</v>
      </c>
      <c r="U7" s="2">
        <f t="shared" si="3"/>
        <v>6300</v>
      </c>
      <c r="V7" s="2">
        <f t="shared" si="3"/>
        <v>7560</v>
      </c>
      <c r="W7" s="2">
        <f t="shared" si="3"/>
        <v>8820</v>
      </c>
    </row>
    <row r="8" spans="1:23" x14ac:dyDescent="0.45">
      <c r="A8" s="14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45">
      <c r="A9" s="6" t="s">
        <v>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x14ac:dyDescent="0.45">
      <c r="A10" s="4" t="s">
        <v>41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x14ac:dyDescent="0.45">
      <c r="A11" s="4" t="s">
        <v>20</v>
      </c>
      <c r="B11" s="10">
        <f t="shared" ref="B11:W11" si="4">B1*84</f>
        <v>84</v>
      </c>
      <c r="C11" s="2">
        <f t="shared" si="4"/>
        <v>168</v>
      </c>
      <c r="D11" s="2">
        <f t="shared" si="4"/>
        <v>252</v>
      </c>
      <c r="E11" s="2">
        <f t="shared" si="4"/>
        <v>336</v>
      </c>
      <c r="F11" s="2">
        <f t="shared" si="4"/>
        <v>420</v>
      </c>
      <c r="G11" s="2">
        <f t="shared" si="4"/>
        <v>504</v>
      </c>
      <c r="H11" s="2">
        <f t="shared" si="4"/>
        <v>588</v>
      </c>
      <c r="I11" s="2">
        <f t="shared" si="4"/>
        <v>672</v>
      </c>
      <c r="J11" s="2">
        <f t="shared" si="4"/>
        <v>756</v>
      </c>
      <c r="K11" s="2">
        <f t="shared" si="4"/>
        <v>840</v>
      </c>
      <c r="L11" s="2">
        <f t="shared" si="4"/>
        <v>1050</v>
      </c>
      <c r="M11" s="2">
        <f t="shared" si="4"/>
        <v>1260</v>
      </c>
      <c r="N11" s="2">
        <f t="shared" si="4"/>
        <v>1470</v>
      </c>
      <c r="O11" s="2">
        <f t="shared" si="4"/>
        <v>1680</v>
      </c>
      <c r="P11" s="2">
        <f t="shared" si="4"/>
        <v>2100</v>
      </c>
      <c r="Q11" s="2">
        <f t="shared" si="4"/>
        <v>2520</v>
      </c>
      <c r="R11" s="2">
        <f t="shared" si="4"/>
        <v>2940</v>
      </c>
      <c r="S11" s="2">
        <f t="shared" si="4"/>
        <v>3360</v>
      </c>
      <c r="T11" s="2">
        <f t="shared" si="4"/>
        <v>3780</v>
      </c>
      <c r="U11" s="2">
        <f t="shared" si="4"/>
        <v>4200</v>
      </c>
      <c r="V11" s="2">
        <f t="shared" si="4"/>
        <v>5040</v>
      </c>
      <c r="W11" s="2">
        <f t="shared" si="4"/>
        <v>5880</v>
      </c>
    </row>
    <row r="12" spans="1:23" x14ac:dyDescent="0.45">
      <c r="A12" s="6" t="s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45">
      <c r="A13" s="4" t="s">
        <v>43</v>
      </c>
      <c r="B13" s="10">
        <f t="shared" ref="B13:W13" si="5">B1*400</f>
        <v>400</v>
      </c>
      <c r="C13" s="2">
        <f t="shared" si="5"/>
        <v>800</v>
      </c>
      <c r="D13" s="2">
        <f t="shared" si="5"/>
        <v>1200</v>
      </c>
      <c r="E13" s="2">
        <f t="shared" si="5"/>
        <v>1600</v>
      </c>
      <c r="F13" s="2">
        <f t="shared" si="5"/>
        <v>2000</v>
      </c>
      <c r="G13" s="2">
        <f t="shared" si="5"/>
        <v>2400</v>
      </c>
      <c r="H13" s="2">
        <f t="shared" si="5"/>
        <v>2800</v>
      </c>
      <c r="I13" s="2">
        <f t="shared" si="5"/>
        <v>3200</v>
      </c>
      <c r="J13" s="2">
        <f t="shared" si="5"/>
        <v>3600</v>
      </c>
      <c r="K13" s="2">
        <f t="shared" si="5"/>
        <v>4000</v>
      </c>
      <c r="L13" s="2">
        <f t="shared" si="5"/>
        <v>5000</v>
      </c>
      <c r="M13" s="2">
        <f t="shared" si="5"/>
        <v>6000</v>
      </c>
      <c r="N13" s="2">
        <f t="shared" si="5"/>
        <v>7000</v>
      </c>
      <c r="O13" s="2">
        <f t="shared" si="5"/>
        <v>8000</v>
      </c>
      <c r="P13" s="2">
        <f t="shared" si="5"/>
        <v>10000</v>
      </c>
      <c r="Q13" s="2">
        <f t="shared" si="5"/>
        <v>12000</v>
      </c>
      <c r="R13" s="2">
        <f t="shared" si="5"/>
        <v>14000</v>
      </c>
      <c r="S13" s="2">
        <f t="shared" si="5"/>
        <v>16000</v>
      </c>
      <c r="T13" s="2">
        <f t="shared" si="5"/>
        <v>18000</v>
      </c>
      <c r="U13" s="2">
        <f t="shared" si="5"/>
        <v>20000</v>
      </c>
      <c r="V13" s="2">
        <f t="shared" si="5"/>
        <v>24000</v>
      </c>
      <c r="W13" s="2">
        <f t="shared" si="5"/>
        <v>28000</v>
      </c>
    </row>
    <row r="15" spans="1:23" ht="37.5" x14ac:dyDescent="0.45">
      <c r="A15" s="15" t="s">
        <v>49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45">
      <c r="A16" s="6" t="s">
        <v>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45">
      <c r="A17" s="4" t="s">
        <v>21</v>
      </c>
      <c r="B17" s="10">
        <f>B1*60</f>
        <v>60</v>
      </c>
      <c r="C17" s="2">
        <f t="shared" ref="C17:W17" si="6">C1*62</f>
        <v>124</v>
      </c>
      <c r="D17" s="2">
        <f t="shared" si="6"/>
        <v>186</v>
      </c>
      <c r="E17" s="2">
        <f t="shared" si="6"/>
        <v>248</v>
      </c>
      <c r="F17" s="2">
        <f t="shared" si="6"/>
        <v>310</v>
      </c>
      <c r="G17" s="2">
        <f t="shared" si="6"/>
        <v>372</v>
      </c>
      <c r="H17" s="2">
        <f t="shared" si="6"/>
        <v>434</v>
      </c>
      <c r="I17" s="2">
        <f t="shared" si="6"/>
        <v>496</v>
      </c>
      <c r="J17" s="2">
        <f t="shared" si="6"/>
        <v>558</v>
      </c>
      <c r="K17" s="2">
        <f t="shared" si="6"/>
        <v>620</v>
      </c>
      <c r="L17" s="2">
        <f t="shared" si="6"/>
        <v>775</v>
      </c>
      <c r="M17" s="2">
        <f t="shared" si="6"/>
        <v>930</v>
      </c>
      <c r="N17" s="2">
        <f t="shared" si="6"/>
        <v>1085</v>
      </c>
      <c r="O17" s="2">
        <f t="shared" si="6"/>
        <v>1240</v>
      </c>
      <c r="P17" s="2">
        <f t="shared" si="6"/>
        <v>1550</v>
      </c>
      <c r="Q17" s="2">
        <f t="shared" si="6"/>
        <v>1860</v>
      </c>
      <c r="R17" s="2">
        <f t="shared" si="6"/>
        <v>2170</v>
      </c>
      <c r="S17" s="2">
        <f t="shared" si="6"/>
        <v>2480</v>
      </c>
      <c r="T17" s="2">
        <f t="shared" si="6"/>
        <v>2790</v>
      </c>
      <c r="U17" s="2">
        <f t="shared" si="6"/>
        <v>3100</v>
      </c>
      <c r="V17" s="2">
        <f t="shared" si="6"/>
        <v>3720</v>
      </c>
      <c r="W17" s="2">
        <f t="shared" si="6"/>
        <v>4340</v>
      </c>
    </row>
    <row r="18" spans="1:23" x14ac:dyDescent="0.45">
      <c r="A18" s="4" t="s">
        <v>22</v>
      </c>
      <c r="B18" s="10">
        <f t="shared" ref="B18:W18" si="7">B1*87.1432</f>
        <v>87.143199999999993</v>
      </c>
      <c r="C18" s="2">
        <f t="shared" si="7"/>
        <v>174.28639999999999</v>
      </c>
      <c r="D18" s="2">
        <f t="shared" si="7"/>
        <v>261.42959999999999</v>
      </c>
      <c r="E18" s="2">
        <f t="shared" si="7"/>
        <v>348.57279999999997</v>
      </c>
      <c r="F18" s="2">
        <f t="shared" si="7"/>
        <v>435.71599999999995</v>
      </c>
      <c r="G18" s="2">
        <f t="shared" si="7"/>
        <v>522.85919999999999</v>
      </c>
      <c r="H18" s="2">
        <f t="shared" si="7"/>
        <v>610.00239999999997</v>
      </c>
      <c r="I18" s="2">
        <f t="shared" si="7"/>
        <v>697.14559999999994</v>
      </c>
      <c r="J18" s="2">
        <f t="shared" si="7"/>
        <v>784.28879999999992</v>
      </c>
      <c r="K18" s="2">
        <f t="shared" si="7"/>
        <v>871.4319999999999</v>
      </c>
      <c r="L18" s="2">
        <f t="shared" si="7"/>
        <v>1089.29</v>
      </c>
      <c r="M18" s="2">
        <f t="shared" si="7"/>
        <v>1307.1479999999999</v>
      </c>
      <c r="N18" s="2">
        <f t="shared" si="7"/>
        <v>1525.0059999999999</v>
      </c>
      <c r="O18" s="2">
        <f t="shared" si="7"/>
        <v>1742.8639999999998</v>
      </c>
      <c r="P18" s="2">
        <f t="shared" si="7"/>
        <v>2178.58</v>
      </c>
      <c r="Q18" s="2">
        <f t="shared" si="7"/>
        <v>2614.2959999999998</v>
      </c>
      <c r="R18" s="2">
        <f t="shared" si="7"/>
        <v>3050.0119999999997</v>
      </c>
      <c r="S18" s="2">
        <f t="shared" si="7"/>
        <v>3485.7279999999996</v>
      </c>
      <c r="T18" s="2">
        <f t="shared" si="7"/>
        <v>3921.4439999999995</v>
      </c>
      <c r="U18" s="2">
        <f t="shared" si="7"/>
        <v>4357.16</v>
      </c>
      <c r="V18" s="2">
        <f t="shared" si="7"/>
        <v>5228.5919999999996</v>
      </c>
      <c r="W18" s="2">
        <f t="shared" si="7"/>
        <v>6100.0239999999994</v>
      </c>
    </row>
    <row r="19" spans="1:23" x14ac:dyDescent="0.45">
      <c r="A19" s="4" t="s">
        <v>13</v>
      </c>
      <c r="B19" s="10">
        <f t="shared" ref="B19:W19" si="8">B1*114.286</f>
        <v>114.286</v>
      </c>
      <c r="C19" s="2">
        <f t="shared" si="8"/>
        <v>228.572</v>
      </c>
      <c r="D19" s="2">
        <f t="shared" si="8"/>
        <v>342.858</v>
      </c>
      <c r="E19" s="2">
        <f t="shared" si="8"/>
        <v>457.14400000000001</v>
      </c>
      <c r="F19" s="2">
        <f t="shared" si="8"/>
        <v>571.43000000000006</v>
      </c>
      <c r="G19" s="2">
        <f t="shared" si="8"/>
        <v>685.71600000000001</v>
      </c>
      <c r="H19" s="2">
        <f t="shared" si="8"/>
        <v>800.00199999999995</v>
      </c>
      <c r="I19" s="2">
        <f t="shared" si="8"/>
        <v>914.28800000000001</v>
      </c>
      <c r="J19" s="2">
        <f t="shared" si="8"/>
        <v>1028.5740000000001</v>
      </c>
      <c r="K19" s="2">
        <f t="shared" si="8"/>
        <v>1142.8600000000001</v>
      </c>
      <c r="L19" s="2">
        <f t="shared" si="8"/>
        <v>1428.575</v>
      </c>
      <c r="M19" s="2">
        <f t="shared" si="8"/>
        <v>1714.29</v>
      </c>
      <c r="N19" s="2">
        <f t="shared" si="8"/>
        <v>2000.0050000000001</v>
      </c>
      <c r="O19" s="2">
        <f t="shared" si="8"/>
        <v>2285.7200000000003</v>
      </c>
      <c r="P19" s="2">
        <f t="shared" si="8"/>
        <v>2857.15</v>
      </c>
      <c r="Q19" s="2">
        <f t="shared" si="8"/>
        <v>3428.58</v>
      </c>
      <c r="R19" s="2">
        <f t="shared" si="8"/>
        <v>4000.01</v>
      </c>
      <c r="S19" s="2">
        <f t="shared" si="8"/>
        <v>4571.4400000000005</v>
      </c>
      <c r="T19" s="2">
        <f t="shared" si="8"/>
        <v>5142.87</v>
      </c>
      <c r="U19" s="2">
        <f t="shared" si="8"/>
        <v>5714.3</v>
      </c>
      <c r="V19" s="2">
        <f t="shared" si="8"/>
        <v>6857.16</v>
      </c>
      <c r="W19" s="2">
        <f t="shared" si="8"/>
        <v>8000.02</v>
      </c>
    </row>
    <row r="20" spans="1:23" x14ac:dyDescent="0.45">
      <c r="A20" s="4" t="s">
        <v>14</v>
      </c>
      <c r="B20" s="10">
        <f t="shared" ref="B20:W20" si="9">B1*141.4288</f>
        <v>141.4288</v>
      </c>
      <c r="C20" s="2">
        <f t="shared" si="9"/>
        <v>282.85759999999999</v>
      </c>
      <c r="D20" s="2">
        <f t="shared" si="9"/>
        <v>424.28639999999996</v>
      </c>
      <c r="E20" s="2">
        <f t="shared" si="9"/>
        <v>565.71519999999998</v>
      </c>
      <c r="F20" s="2">
        <f t="shared" si="9"/>
        <v>707.14400000000001</v>
      </c>
      <c r="G20" s="2">
        <f t="shared" si="9"/>
        <v>848.57279999999992</v>
      </c>
      <c r="H20" s="2">
        <f t="shared" si="9"/>
        <v>990.00159999999994</v>
      </c>
      <c r="I20" s="2">
        <f t="shared" si="9"/>
        <v>1131.4304</v>
      </c>
      <c r="J20" s="2">
        <f t="shared" si="9"/>
        <v>1272.8591999999999</v>
      </c>
      <c r="K20" s="2">
        <f t="shared" si="9"/>
        <v>1414.288</v>
      </c>
      <c r="L20" s="2">
        <f t="shared" si="9"/>
        <v>1767.86</v>
      </c>
      <c r="M20" s="2">
        <f t="shared" si="9"/>
        <v>2121.4319999999998</v>
      </c>
      <c r="N20" s="2">
        <f t="shared" si="9"/>
        <v>2475.0039999999999</v>
      </c>
      <c r="O20" s="2">
        <f t="shared" si="9"/>
        <v>2828.576</v>
      </c>
      <c r="P20" s="2">
        <f t="shared" si="9"/>
        <v>3535.72</v>
      </c>
      <c r="Q20" s="2">
        <f t="shared" si="9"/>
        <v>4242.8639999999996</v>
      </c>
      <c r="R20" s="2">
        <f t="shared" si="9"/>
        <v>4950.0079999999998</v>
      </c>
      <c r="S20" s="2">
        <f t="shared" si="9"/>
        <v>5657.152</v>
      </c>
      <c r="T20" s="2">
        <f t="shared" si="9"/>
        <v>6364.2959999999994</v>
      </c>
      <c r="U20" s="2">
        <f t="shared" si="9"/>
        <v>7071.44</v>
      </c>
      <c r="V20" s="2">
        <f t="shared" si="9"/>
        <v>8485.7279999999992</v>
      </c>
      <c r="W20" s="2">
        <f t="shared" si="9"/>
        <v>9900.0159999999996</v>
      </c>
    </row>
    <row r="21" spans="1:23" x14ac:dyDescent="0.45">
      <c r="A21" s="11" t="s">
        <v>15</v>
      </c>
      <c r="B21" s="3">
        <f t="shared" ref="B21:W21" si="10">B1*168.5716</f>
        <v>168.57159999999999</v>
      </c>
      <c r="C21" s="3">
        <f t="shared" si="10"/>
        <v>337.14319999999998</v>
      </c>
      <c r="D21" s="3">
        <f t="shared" si="10"/>
        <v>505.71479999999997</v>
      </c>
      <c r="E21" s="3">
        <f t="shared" si="10"/>
        <v>674.28639999999996</v>
      </c>
      <c r="F21" s="3">
        <f t="shared" si="10"/>
        <v>842.85799999999995</v>
      </c>
      <c r="G21" s="3">
        <f t="shared" si="10"/>
        <v>1011.4295999999999</v>
      </c>
      <c r="H21" s="3">
        <f t="shared" si="10"/>
        <v>1180.0011999999999</v>
      </c>
      <c r="I21" s="3">
        <f t="shared" si="10"/>
        <v>1348.5727999999999</v>
      </c>
      <c r="J21" s="3">
        <f t="shared" si="10"/>
        <v>1517.1443999999999</v>
      </c>
      <c r="K21" s="3">
        <f t="shared" si="10"/>
        <v>1685.7159999999999</v>
      </c>
      <c r="L21" s="3">
        <f t="shared" si="10"/>
        <v>2107.145</v>
      </c>
      <c r="M21" s="3">
        <f t="shared" si="10"/>
        <v>2528.5739999999996</v>
      </c>
      <c r="N21" s="3">
        <f t="shared" si="10"/>
        <v>2950.0029999999997</v>
      </c>
      <c r="O21" s="3">
        <f t="shared" si="10"/>
        <v>3371.4319999999998</v>
      </c>
      <c r="P21" s="3">
        <f t="shared" si="10"/>
        <v>4214.29</v>
      </c>
      <c r="Q21" s="3">
        <f t="shared" si="10"/>
        <v>5057.1479999999992</v>
      </c>
      <c r="R21" s="3">
        <f t="shared" si="10"/>
        <v>5900.0059999999994</v>
      </c>
      <c r="S21" s="3">
        <f t="shared" si="10"/>
        <v>6742.8639999999996</v>
      </c>
      <c r="T21" s="3">
        <f t="shared" si="10"/>
        <v>7585.7219999999998</v>
      </c>
      <c r="U21" s="3">
        <f t="shared" si="10"/>
        <v>8428.58</v>
      </c>
      <c r="V21" s="3">
        <f t="shared" si="10"/>
        <v>10114.295999999998</v>
      </c>
      <c r="W21" s="3">
        <f t="shared" si="10"/>
        <v>11800.011999999999</v>
      </c>
    </row>
    <row r="22" spans="1:23" x14ac:dyDescent="0.45">
      <c r="A22" s="4" t="s">
        <v>16</v>
      </c>
      <c r="B22" s="3">
        <f t="shared" ref="B22:W22" si="11">B1*195.7144</f>
        <v>195.71440000000001</v>
      </c>
      <c r="C22" s="3">
        <f t="shared" si="11"/>
        <v>391.42880000000002</v>
      </c>
      <c r="D22" s="3">
        <f t="shared" si="11"/>
        <v>587.14319999999998</v>
      </c>
      <c r="E22" s="3">
        <f t="shared" si="11"/>
        <v>782.85760000000005</v>
      </c>
      <c r="F22" s="3">
        <f t="shared" si="11"/>
        <v>978.57200000000012</v>
      </c>
      <c r="G22" s="3">
        <f t="shared" si="11"/>
        <v>1174.2864</v>
      </c>
      <c r="H22" s="3">
        <f t="shared" si="11"/>
        <v>1370.0008</v>
      </c>
      <c r="I22" s="3">
        <f t="shared" si="11"/>
        <v>1565.7152000000001</v>
      </c>
      <c r="J22" s="3">
        <f t="shared" si="11"/>
        <v>1761.4296000000002</v>
      </c>
      <c r="K22" s="3">
        <f t="shared" si="11"/>
        <v>1957.1440000000002</v>
      </c>
      <c r="L22" s="3">
        <f t="shared" si="11"/>
        <v>2446.4300000000003</v>
      </c>
      <c r="M22" s="3">
        <f t="shared" si="11"/>
        <v>2935.7160000000003</v>
      </c>
      <c r="N22" s="3">
        <f t="shared" si="11"/>
        <v>3425.0020000000004</v>
      </c>
      <c r="O22" s="3">
        <f t="shared" si="11"/>
        <v>3914.2880000000005</v>
      </c>
      <c r="P22" s="3">
        <f t="shared" si="11"/>
        <v>4892.8600000000006</v>
      </c>
      <c r="Q22" s="3">
        <f t="shared" si="11"/>
        <v>5871.4320000000007</v>
      </c>
      <c r="R22" s="3">
        <f t="shared" si="11"/>
        <v>6850.0040000000008</v>
      </c>
      <c r="S22" s="3">
        <f t="shared" si="11"/>
        <v>7828.5760000000009</v>
      </c>
      <c r="T22" s="3">
        <f t="shared" si="11"/>
        <v>8807.148000000001</v>
      </c>
      <c r="U22" s="3">
        <f t="shared" si="11"/>
        <v>9785.7200000000012</v>
      </c>
      <c r="V22" s="3">
        <f t="shared" si="11"/>
        <v>11742.864000000001</v>
      </c>
      <c r="W22" s="3">
        <f t="shared" si="11"/>
        <v>13700.008000000002</v>
      </c>
    </row>
    <row r="23" spans="1:23" x14ac:dyDescent="0.45">
      <c r="A23" s="4" t="s">
        <v>17</v>
      </c>
      <c r="B23" s="10">
        <f t="shared" ref="B23:W23" si="12">B1*222.8572</f>
        <v>222.85720000000001</v>
      </c>
      <c r="C23" s="2">
        <f t="shared" si="12"/>
        <v>445.71440000000001</v>
      </c>
      <c r="D23" s="2">
        <f t="shared" si="12"/>
        <v>668.57159999999999</v>
      </c>
      <c r="E23" s="2">
        <f t="shared" si="12"/>
        <v>891.42880000000002</v>
      </c>
      <c r="F23" s="2">
        <f t="shared" si="12"/>
        <v>1114.2860000000001</v>
      </c>
      <c r="G23" s="2">
        <f t="shared" si="12"/>
        <v>1337.1432</v>
      </c>
      <c r="H23" s="2">
        <f t="shared" si="12"/>
        <v>1560.0004000000001</v>
      </c>
      <c r="I23" s="2">
        <f t="shared" si="12"/>
        <v>1782.8576</v>
      </c>
      <c r="J23" s="2">
        <f t="shared" si="12"/>
        <v>2005.7148</v>
      </c>
      <c r="K23" s="2">
        <f t="shared" si="12"/>
        <v>2228.5720000000001</v>
      </c>
      <c r="L23" s="2">
        <f t="shared" si="12"/>
        <v>2785.7150000000001</v>
      </c>
      <c r="M23" s="2">
        <f t="shared" si="12"/>
        <v>3342.8580000000002</v>
      </c>
      <c r="N23" s="2">
        <f t="shared" si="12"/>
        <v>3900.0010000000002</v>
      </c>
      <c r="O23" s="2">
        <f t="shared" si="12"/>
        <v>4457.1440000000002</v>
      </c>
      <c r="P23" s="2">
        <f t="shared" si="12"/>
        <v>5571.43</v>
      </c>
      <c r="Q23" s="2">
        <f t="shared" si="12"/>
        <v>6685.7160000000003</v>
      </c>
      <c r="R23" s="2">
        <f t="shared" si="12"/>
        <v>7800.0020000000004</v>
      </c>
      <c r="S23" s="2">
        <f t="shared" si="12"/>
        <v>8914.2880000000005</v>
      </c>
      <c r="T23" s="2">
        <f t="shared" si="12"/>
        <v>10028.574000000001</v>
      </c>
      <c r="U23" s="2">
        <f t="shared" si="12"/>
        <v>11142.86</v>
      </c>
      <c r="V23" s="2">
        <f t="shared" si="12"/>
        <v>13371.432000000001</v>
      </c>
      <c r="W23" s="2">
        <f t="shared" si="12"/>
        <v>15600.004000000001</v>
      </c>
    </row>
    <row r="24" spans="1:23" x14ac:dyDescent="0.45">
      <c r="A24" s="4" t="s">
        <v>18</v>
      </c>
      <c r="B24" s="10">
        <f t="shared" ref="B24:W24" si="13">B1*250</f>
        <v>250</v>
      </c>
      <c r="C24" s="2">
        <f t="shared" si="13"/>
        <v>500</v>
      </c>
      <c r="D24" s="2">
        <f t="shared" si="13"/>
        <v>750</v>
      </c>
      <c r="E24" s="2">
        <f t="shared" si="13"/>
        <v>1000</v>
      </c>
      <c r="F24" s="2">
        <f t="shared" si="13"/>
        <v>1250</v>
      </c>
      <c r="G24" s="2">
        <f t="shared" si="13"/>
        <v>1500</v>
      </c>
      <c r="H24" s="2">
        <f t="shared" si="13"/>
        <v>1750</v>
      </c>
      <c r="I24" s="2">
        <f t="shared" si="13"/>
        <v>2000</v>
      </c>
      <c r="J24" s="2">
        <f t="shared" si="13"/>
        <v>2250</v>
      </c>
      <c r="K24" s="2">
        <f t="shared" si="13"/>
        <v>2500</v>
      </c>
      <c r="L24" s="2">
        <f t="shared" si="13"/>
        <v>3125</v>
      </c>
      <c r="M24" s="2">
        <f t="shared" si="13"/>
        <v>3750</v>
      </c>
      <c r="N24" s="2">
        <f t="shared" si="13"/>
        <v>4375</v>
      </c>
      <c r="O24" s="2">
        <f t="shared" si="13"/>
        <v>5000</v>
      </c>
      <c r="P24" s="2">
        <f t="shared" si="13"/>
        <v>6250</v>
      </c>
      <c r="Q24" s="2">
        <f t="shared" si="13"/>
        <v>7500</v>
      </c>
      <c r="R24" s="2">
        <f t="shared" si="13"/>
        <v>8750</v>
      </c>
      <c r="S24" s="2">
        <f t="shared" si="13"/>
        <v>10000</v>
      </c>
      <c r="T24" s="2">
        <f t="shared" si="13"/>
        <v>11250</v>
      </c>
      <c r="U24" s="2">
        <f t="shared" si="13"/>
        <v>12500</v>
      </c>
      <c r="V24" s="2">
        <f t="shared" si="13"/>
        <v>15000</v>
      </c>
      <c r="W24" s="2">
        <f t="shared" si="13"/>
        <v>17500</v>
      </c>
    </row>
    <row r="25" spans="1:23" x14ac:dyDescent="0.45">
      <c r="A25" s="6" t="s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45">
      <c r="A27" s="6" t="s">
        <v>42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x14ac:dyDescent="0.45">
      <c r="A28" s="4" t="s">
        <v>24</v>
      </c>
      <c r="B28" s="10">
        <f t="shared" ref="B28:W28" si="14">B1*40</f>
        <v>40</v>
      </c>
      <c r="C28" s="2">
        <f t="shared" si="14"/>
        <v>80</v>
      </c>
      <c r="D28" s="2">
        <f t="shared" si="14"/>
        <v>120</v>
      </c>
      <c r="E28" s="2">
        <f t="shared" si="14"/>
        <v>160</v>
      </c>
      <c r="F28" s="2">
        <f t="shared" si="14"/>
        <v>200</v>
      </c>
      <c r="G28" s="2">
        <f t="shared" si="14"/>
        <v>240</v>
      </c>
      <c r="H28" s="2">
        <f t="shared" si="14"/>
        <v>280</v>
      </c>
      <c r="I28" s="2">
        <f t="shared" si="14"/>
        <v>320</v>
      </c>
      <c r="J28" s="2">
        <f t="shared" si="14"/>
        <v>360</v>
      </c>
      <c r="K28" s="2">
        <f t="shared" si="14"/>
        <v>400</v>
      </c>
      <c r="L28" s="2">
        <f t="shared" si="14"/>
        <v>500</v>
      </c>
      <c r="M28" s="2">
        <f t="shared" si="14"/>
        <v>600</v>
      </c>
      <c r="N28" s="2">
        <f t="shared" si="14"/>
        <v>700</v>
      </c>
      <c r="O28" s="2">
        <f t="shared" si="14"/>
        <v>800</v>
      </c>
      <c r="P28" s="2">
        <f t="shared" si="14"/>
        <v>1000</v>
      </c>
      <c r="Q28" s="2">
        <f t="shared" si="14"/>
        <v>1200</v>
      </c>
      <c r="R28" s="2">
        <f t="shared" si="14"/>
        <v>1400</v>
      </c>
      <c r="S28" s="2">
        <f t="shared" si="14"/>
        <v>1600</v>
      </c>
      <c r="T28" s="2">
        <f t="shared" si="14"/>
        <v>1800</v>
      </c>
      <c r="U28" s="2">
        <f t="shared" si="14"/>
        <v>2000</v>
      </c>
      <c r="V28" s="2">
        <f t="shared" si="14"/>
        <v>2400</v>
      </c>
      <c r="W28" s="2">
        <f t="shared" si="14"/>
        <v>2800</v>
      </c>
    </row>
    <row r="29" spans="1:23" x14ac:dyDescent="0.45">
      <c r="A29" s="4" t="s">
        <v>22</v>
      </c>
      <c r="B29" s="10">
        <f t="shared" ref="B29:W29" si="15">B1*57.8571428571428</f>
        <v>57.857142857142797</v>
      </c>
      <c r="C29" s="2">
        <f t="shared" si="15"/>
        <v>115.71428571428559</v>
      </c>
      <c r="D29" s="2">
        <f t="shared" si="15"/>
        <v>173.57142857142838</v>
      </c>
      <c r="E29" s="2">
        <f t="shared" si="15"/>
        <v>231.42857142857119</v>
      </c>
      <c r="F29" s="2">
        <f t="shared" si="15"/>
        <v>289.28571428571399</v>
      </c>
      <c r="G29" s="2">
        <f t="shared" si="15"/>
        <v>347.14285714285677</v>
      </c>
      <c r="H29" s="2">
        <f t="shared" si="15"/>
        <v>404.9999999999996</v>
      </c>
      <c r="I29" s="2">
        <f t="shared" si="15"/>
        <v>462.85714285714238</v>
      </c>
      <c r="J29" s="2">
        <f t="shared" si="15"/>
        <v>520.71428571428521</v>
      </c>
      <c r="K29" s="2">
        <f t="shared" si="15"/>
        <v>578.57142857142799</v>
      </c>
      <c r="L29" s="2">
        <f t="shared" si="15"/>
        <v>723.21428571428498</v>
      </c>
      <c r="M29" s="2">
        <f t="shared" si="15"/>
        <v>867.85714285714198</v>
      </c>
      <c r="N29" s="2">
        <f t="shared" si="15"/>
        <v>1012.499999999999</v>
      </c>
      <c r="O29" s="2">
        <f t="shared" si="15"/>
        <v>1157.142857142856</v>
      </c>
      <c r="P29" s="2">
        <f t="shared" si="15"/>
        <v>1446.42857142857</v>
      </c>
      <c r="Q29" s="2">
        <f t="shared" si="15"/>
        <v>1735.714285714284</v>
      </c>
      <c r="R29" s="2">
        <f t="shared" si="15"/>
        <v>2024.999999999998</v>
      </c>
      <c r="S29" s="2">
        <f t="shared" si="15"/>
        <v>2314.2857142857119</v>
      </c>
      <c r="T29" s="2">
        <f t="shared" si="15"/>
        <v>2603.5714285714257</v>
      </c>
      <c r="U29" s="2">
        <f t="shared" si="15"/>
        <v>2892.8571428571399</v>
      </c>
      <c r="V29" s="2">
        <f t="shared" si="15"/>
        <v>3471.4285714285679</v>
      </c>
      <c r="W29" s="2">
        <f t="shared" si="15"/>
        <v>4049.9999999999959</v>
      </c>
    </row>
    <row r="30" spans="1:23" x14ac:dyDescent="0.45">
      <c r="A30" s="4" t="s">
        <v>13</v>
      </c>
      <c r="B30" s="10">
        <f t="shared" ref="B30:W30" si="16">B1*75.714</f>
        <v>75.713999999999999</v>
      </c>
      <c r="C30" s="2">
        <f t="shared" si="16"/>
        <v>151.428</v>
      </c>
      <c r="D30" s="2">
        <f t="shared" si="16"/>
        <v>227.142</v>
      </c>
      <c r="E30" s="2">
        <f t="shared" si="16"/>
        <v>302.85599999999999</v>
      </c>
      <c r="F30" s="2">
        <f t="shared" si="16"/>
        <v>378.57</v>
      </c>
      <c r="G30" s="2">
        <f t="shared" si="16"/>
        <v>454.28399999999999</v>
      </c>
      <c r="H30" s="2">
        <f t="shared" si="16"/>
        <v>529.99800000000005</v>
      </c>
      <c r="I30" s="2">
        <f t="shared" si="16"/>
        <v>605.71199999999999</v>
      </c>
      <c r="J30" s="2">
        <f t="shared" si="16"/>
        <v>681.42599999999993</v>
      </c>
      <c r="K30" s="2">
        <f t="shared" si="16"/>
        <v>757.14</v>
      </c>
      <c r="L30" s="2">
        <f t="shared" si="16"/>
        <v>946.42499999999995</v>
      </c>
      <c r="M30" s="2">
        <f t="shared" si="16"/>
        <v>1135.71</v>
      </c>
      <c r="N30" s="2">
        <f t="shared" si="16"/>
        <v>1324.9949999999999</v>
      </c>
      <c r="O30" s="2">
        <f t="shared" si="16"/>
        <v>1514.28</v>
      </c>
      <c r="P30" s="2">
        <f t="shared" si="16"/>
        <v>1892.85</v>
      </c>
      <c r="Q30" s="2">
        <f t="shared" si="16"/>
        <v>2271.42</v>
      </c>
      <c r="R30" s="2">
        <f t="shared" si="16"/>
        <v>2649.99</v>
      </c>
      <c r="S30" s="2">
        <f t="shared" si="16"/>
        <v>3028.56</v>
      </c>
      <c r="T30" s="2">
        <f t="shared" si="16"/>
        <v>3407.13</v>
      </c>
      <c r="U30" s="2">
        <f t="shared" si="16"/>
        <v>3785.7</v>
      </c>
      <c r="V30" s="2">
        <f t="shared" si="16"/>
        <v>4542.84</v>
      </c>
      <c r="W30" s="2">
        <f t="shared" si="16"/>
        <v>5299.98</v>
      </c>
    </row>
    <row r="31" spans="1:23" x14ac:dyDescent="0.45">
      <c r="A31" s="4" t="s">
        <v>14</v>
      </c>
      <c r="B31" s="10">
        <v>93.570857142857193</v>
      </c>
      <c r="C31" s="2">
        <v>94.570857142857193</v>
      </c>
      <c r="D31" s="2">
        <v>95.570857142857193</v>
      </c>
      <c r="E31" s="2">
        <v>96.570857142857193</v>
      </c>
      <c r="F31" s="2">
        <v>97.570857142857193</v>
      </c>
      <c r="G31" s="2">
        <v>98.570857142857193</v>
      </c>
      <c r="H31" s="2">
        <v>99.570857142857193</v>
      </c>
      <c r="I31" s="2">
        <v>100.57085714285699</v>
      </c>
      <c r="J31" s="2">
        <v>101.57085714285699</v>
      </c>
      <c r="K31" s="2">
        <v>102.57085714285699</v>
      </c>
      <c r="L31" s="2">
        <v>103.57085714285699</v>
      </c>
      <c r="M31" s="2">
        <v>104.57085714285699</v>
      </c>
      <c r="N31" s="2">
        <v>105.57085714285699</v>
      </c>
      <c r="O31" s="2">
        <v>106.57085714285699</v>
      </c>
      <c r="P31" s="2">
        <v>107.57085714285699</v>
      </c>
      <c r="Q31" s="2">
        <v>108.57085714285699</v>
      </c>
      <c r="R31" s="2">
        <v>109.57085714285699</v>
      </c>
      <c r="S31" s="2">
        <v>110.57085714285699</v>
      </c>
      <c r="T31" s="2">
        <v>111.57085714285699</v>
      </c>
      <c r="U31" s="2">
        <v>112.57085714285699</v>
      </c>
      <c r="V31" s="2">
        <v>113.57085714285699</v>
      </c>
      <c r="W31" s="2">
        <v>114.57085714285699</v>
      </c>
    </row>
    <row r="32" spans="1:23" x14ac:dyDescent="0.45">
      <c r="A32" s="11" t="s">
        <v>15</v>
      </c>
      <c r="B32" s="10">
        <f t="shared" ref="B32:W32" si="17">B1*111.427714285714</f>
        <v>111.427714285714</v>
      </c>
      <c r="C32" s="2">
        <f t="shared" si="17"/>
        <v>222.85542857142801</v>
      </c>
      <c r="D32" s="2">
        <f t="shared" si="17"/>
        <v>334.28314285714202</v>
      </c>
      <c r="E32" s="2">
        <f t="shared" si="17"/>
        <v>445.71085714285601</v>
      </c>
      <c r="F32" s="2">
        <f t="shared" si="17"/>
        <v>557.13857142857</v>
      </c>
      <c r="G32" s="2">
        <f t="shared" si="17"/>
        <v>668.56628571428405</v>
      </c>
      <c r="H32" s="2">
        <f t="shared" si="17"/>
        <v>779.99399999999798</v>
      </c>
      <c r="I32" s="2">
        <f t="shared" si="17"/>
        <v>891.42171428571203</v>
      </c>
      <c r="J32" s="2">
        <f t="shared" si="17"/>
        <v>1002.8494285714261</v>
      </c>
      <c r="K32" s="2">
        <f t="shared" si="17"/>
        <v>1114.27714285714</v>
      </c>
      <c r="L32" s="2">
        <f t="shared" si="17"/>
        <v>1392.8464285714251</v>
      </c>
      <c r="M32" s="2">
        <f t="shared" si="17"/>
        <v>1671.41571428571</v>
      </c>
      <c r="N32" s="2">
        <f t="shared" si="17"/>
        <v>1949.9849999999951</v>
      </c>
      <c r="O32" s="2">
        <f t="shared" si="17"/>
        <v>2228.55428571428</v>
      </c>
      <c r="P32" s="2">
        <f t="shared" si="17"/>
        <v>2785.6928571428502</v>
      </c>
      <c r="Q32" s="2">
        <f t="shared" si="17"/>
        <v>3342.83142857142</v>
      </c>
      <c r="R32" s="2">
        <f t="shared" si="17"/>
        <v>3899.9699999999903</v>
      </c>
      <c r="S32" s="2">
        <f t="shared" si="17"/>
        <v>4457.10857142856</v>
      </c>
      <c r="T32" s="2">
        <f t="shared" si="17"/>
        <v>5014.2471428571298</v>
      </c>
      <c r="U32" s="2">
        <f t="shared" si="17"/>
        <v>5571.3857142857005</v>
      </c>
      <c r="V32" s="2">
        <f t="shared" si="17"/>
        <v>6685.66285714284</v>
      </c>
      <c r="W32" s="2">
        <f t="shared" si="17"/>
        <v>7799.9399999999805</v>
      </c>
    </row>
    <row r="33" spans="1:23" x14ac:dyDescent="0.45">
      <c r="A33" s="4" t="s">
        <v>16</v>
      </c>
      <c r="B33" s="10">
        <f t="shared" ref="B33:W33" si="18">B1*129.284571428572</f>
        <v>129.28457142857201</v>
      </c>
      <c r="C33" s="2">
        <f t="shared" si="18"/>
        <v>258.56914285714402</v>
      </c>
      <c r="D33" s="2">
        <f t="shared" si="18"/>
        <v>387.85371428571602</v>
      </c>
      <c r="E33" s="2">
        <f t="shared" si="18"/>
        <v>517.13828571428803</v>
      </c>
      <c r="F33" s="2">
        <f t="shared" si="18"/>
        <v>646.42285714286004</v>
      </c>
      <c r="G33" s="2">
        <f t="shared" si="18"/>
        <v>775.70742857143205</v>
      </c>
      <c r="H33" s="2">
        <f t="shared" si="18"/>
        <v>904.99200000000405</v>
      </c>
      <c r="I33" s="2">
        <f t="shared" si="18"/>
        <v>1034.2765714285761</v>
      </c>
      <c r="J33" s="2">
        <f t="shared" si="18"/>
        <v>1163.5611428571481</v>
      </c>
      <c r="K33" s="2">
        <f t="shared" si="18"/>
        <v>1292.8457142857201</v>
      </c>
      <c r="L33" s="2">
        <f t="shared" si="18"/>
        <v>1616.0571428571502</v>
      </c>
      <c r="M33" s="2">
        <f t="shared" si="18"/>
        <v>1939.2685714285801</v>
      </c>
      <c r="N33" s="2">
        <f t="shared" si="18"/>
        <v>2262.48000000001</v>
      </c>
      <c r="O33" s="2">
        <f t="shared" si="18"/>
        <v>2585.6914285714402</v>
      </c>
      <c r="P33" s="2">
        <f t="shared" si="18"/>
        <v>3232.1142857143004</v>
      </c>
      <c r="Q33" s="2">
        <f t="shared" si="18"/>
        <v>3878.5371428571602</v>
      </c>
      <c r="R33" s="2">
        <f t="shared" si="18"/>
        <v>4524.96000000002</v>
      </c>
      <c r="S33" s="2">
        <f t="shared" si="18"/>
        <v>5171.3828571428803</v>
      </c>
      <c r="T33" s="2">
        <f t="shared" si="18"/>
        <v>5817.8057142857406</v>
      </c>
      <c r="U33" s="2">
        <f t="shared" si="18"/>
        <v>6464.2285714286008</v>
      </c>
      <c r="V33" s="2">
        <f t="shared" si="18"/>
        <v>7757.0742857143205</v>
      </c>
      <c r="W33" s="2">
        <f t="shared" si="18"/>
        <v>9049.9200000000401</v>
      </c>
    </row>
    <row r="34" spans="1:23" x14ac:dyDescent="0.45">
      <c r="A34" s="4" t="s">
        <v>19</v>
      </c>
      <c r="B34" s="10">
        <f t="shared" ref="B34:W34" si="19">B1*147.141428571429</f>
        <v>147.141428571429</v>
      </c>
      <c r="C34" s="2">
        <f t="shared" si="19"/>
        <v>294.28285714285801</v>
      </c>
      <c r="D34" s="2">
        <f t="shared" si="19"/>
        <v>441.42428571428701</v>
      </c>
      <c r="E34" s="2">
        <f t="shared" si="19"/>
        <v>588.56571428571601</v>
      </c>
      <c r="F34" s="2">
        <f t="shared" si="19"/>
        <v>735.70714285714507</v>
      </c>
      <c r="G34" s="2">
        <f t="shared" si="19"/>
        <v>882.84857142857402</v>
      </c>
      <c r="H34" s="2">
        <f t="shared" si="19"/>
        <v>1029.990000000003</v>
      </c>
      <c r="I34" s="2">
        <f t="shared" si="19"/>
        <v>1177.131428571432</v>
      </c>
      <c r="J34" s="2">
        <f t="shared" si="19"/>
        <v>1324.2728571428611</v>
      </c>
      <c r="K34" s="2">
        <f t="shared" si="19"/>
        <v>1471.4142857142901</v>
      </c>
      <c r="L34" s="2">
        <f t="shared" si="19"/>
        <v>1839.2678571428626</v>
      </c>
      <c r="M34" s="2">
        <f t="shared" si="19"/>
        <v>2207.121428571435</v>
      </c>
      <c r="N34" s="2">
        <f t="shared" si="19"/>
        <v>2574.9750000000076</v>
      </c>
      <c r="O34" s="2">
        <f t="shared" si="19"/>
        <v>2942.8285714285803</v>
      </c>
      <c r="P34" s="2">
        <f t="shared" si="19"/>
        <v>3678.5357142857251</v>
      </c>
      <c r="Q34" s="2">
        <f t="shared" si="19"/>
        <v>4414.24285714287</v>
      </c>
      <c r="R34" s="2">
        <f t="shared" si="19"/>
        <v>5149.9500000000153</v>
      </c>
      <c r="S34" s="2">
        <f t="shared" si="19"/>
        <v>5885.6571428571606</v>
      </c>
      <c r="T34" s="2">
        <f t="shared" si="19"/>
        <v>6621.364285714305</v>
      </c>
      <c r="U34" s="2">
        <f t="shared" si="19"/>
        <v>7357.0714285714503</v>
      </c>
      <c r="V34" s="2">
        <f t="shared" si="19"/>
        <v>8828.48571428574</v>
      </c>
      <c r="W34" s="2">
        <f t="shared" si="19"/>
        <v>10299.900000000031</v>
      </c>
    </row>
    <row r="35" spans="1:23" x14ac:dyDescent="0.45">
      <c r="A35" s="4" t="s">
        <v>25</v>
      </c>
      <c r="B35" s="10">
        <f t="shared" ref="B35:W35" si="20">B1*165</f>
        <v>165</v>
      </c>
      <c r="C35" s="2">
        <f t="shared" si="20"/>
        <v>330</v>
      </c>
      <c r="D35" s="2">
        <f t="shared" si="20"/>
        <v>495</v>
      </c>
      <c r="E35" s="2">
        <f t="shared" si="20"/>
        <v>660</v>
      </c>
      <c r="F35" s="2">
        <f t="shared" si="20"/>
        <v>825</v>
      </c>
      <c r="G35" s="2">
        <f t="shared" si="20"/>
        <v>990</v>
      </c>
      <c r="H35" s="2">
        <f t="shared" si="20"/>
        <v>1155</v>
      </c>
      <c r="I35" s="2">
        <f t="shared" si="20"/>
        <v>1320</v>
      </c>
      <c r="J35" s="2">
        <f t="shared" si="20"/>
        <v>1485</v>
      </c>
      <c r="K35" s="2">
        <f t="shared" si="20"/>
        <v>1650</v>
      </c>
      <c r="L35" s="2">
        <f t="shared" si="20"/>
        <v>2062.5</v>
      </c>
      <c r="M35" s="2">
        <f t="shared" si="20"/>
        <v>2475</v>
      </c>
      <c r="N35" s="2">
        <f t="shared" si="20"/>
        <v>2887.5</v>
      </c>
      <c r="O35" s="2">
        <f t="shared" si="20"/>
        <v>3300</v>
      </c>
      <c r="P35" s="2">
        <f t="shared" si="20"/>
        <v>4125</v>
      </c>
      <c r="Q35" s="2">
        <f t="shared" si="20"/>
        <v>4950</v>
      </c>
      <c r="R35" s="2">
        <f t="shared" si="20"/>
        <v>5775</v>
      </c>
      <c r="S35" s="2">
        <f t="shared" si="20"/>
        <v>6600</v>
      </c>
      <c r="T35" s="2">
        <f t="shared" si="20"/>
        <v>7425</v>
      </c>
      <c r="U35" s="2">
        <f t="shared" si="20"/>
        <v>8250</v>
      </c>
      <c r="V35" s="2">
        <f t="shared" si="20"/>
        <v>9900</v>
      </c>
      <c r="W35" s="2">
        <f t="shared" si="20"/>
        <v>11550</v>
      </c>
    </row>
    <row r="36" spans="1:23" x14ac:dyDescent="0.45">
      <c r="A36" s="6" t="s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x14ac:dyDescent="0.45">
      <c r="A37" s="14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x14ac:dyDescent="0.45">
      <c r="A38" s="6" t="s">
        <v>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x14ac:dyDescent="0.45">
      <c r="A39" s="5" t="s">
        <v>6</v>
      </c>
      <c r="B39" s="10">
        <f t="shared" ref="B39:W39" si="21">B1*118</f>
        <v>118</v>
      </c>
      <c r="C39" s="2">
        <f t="shared" si="21"/>
        <v>236</v>
      </c>
      <c r="D39" s="2">
        <f t="shared" si="21"/>
        <v>354</v>
      </c>
      <c r="E39" s="2">
        <f t="shared" si="21"/>
        <v>472</v>
      </c>
      <c r="F39" s="2">
        <f t="shared" si="21"/>
        <v>590</v>
      </c>
      <c r="G39" s="2">
        <f t="shared" si="21"/>
        <v>708</v>
      </c>
      <c r="H39" s="2">
        <f t="shared" si="21"/>
        <v>826</v>
      </c>
      <c r="I39" s="2">
        <f t="shared" si="21"/>
        <v>944</v>
      </c>
      <c r="J39" s="2">
        <f t="shared" si="21"/>
        <v>1062</v>
      </c>
      <c r="K39" s="2">
        <f t="shared" si="21"/>
        <v>1180</v>
      </c>
      <c r="L39" s="2">
        <f t="shared" si="21"/>
        <v>1475</v>
      </c>
      <c r="M39" s="2">
        <f t="shared" si="21"/>
        <v>1770</v>
      </c>
      <c r="N39" s="2">
        <f t="shared" si="21"/>
        <v>2065</v>
      </c>
      <c r="O39" s="2">
        <f t="shared" si="21"/>
        <v>2360</v>
      </c>
      <c r="P39" s="2">
        <f t="shared" si="21"/>
        <v>2950</v>
      </c>
      <c r="Q39" s="2">
        <f t="shared" si="21"/>
        <v>3540</v>
      </c>
      <c r="R39" s="2">
        <f t="shared" si="21"/>
        <v>4130</v>
      </c>
      <c r="S39" s="2">
        <f t="shared" si="21"/>
        <v>4720</v>
      </c>
      <c r="T39" s="2">
        <f t="shared" si="21"/>
        <v>5310</v>
      </c>
      <c r="U39" s="2">
        <f t="shared" si="21"/>
        <v>5900</v>
      </c>
      <c r="V39" s="2">
        <f t="shared" si="21"/>
        <v>7080</v>
      </c>
      <c r="W39" s="2">
        <f t="shared" si="21"/>
        <v>8260</v>
      </c>
    </row>
    <row r="40" spans="1:23" x14ac:dyDescent="0.45">
      <c r="A40" s="4" t="s">
        <v>26</v>
      </c>
      <c r="B40" s="10">
        <f t="shared" ref="B40:W40" si="22">B1*122</f>
        <v>122</v>
      </c>
      <c r="C40" s="2">
        <f t="shared" si="22"/>
        <v>244</v>
      </c>
      <c r="D40" s="2">
        <f t="shared" si="22"/>
        <v>366</v>
      </c>
      <c r="E40" s="2">
        <f t="shared" si="22"/>
        <v>488</v>
      </c>
      <c r="F40" s="2">
        <f t="shared" si="22"/>
        <v>610</v>
      </c>
      <c r="G40" s="2">
        <f t="shared" si="22"/>
        <v>732</v>
      </c>
      <c r="H40" s="2">
        <f t="shared" si="22"/>
        <v>854</v>
      </c>
      <c r="I40" s="2">
        <f t="shared" si="22"/>
        <v>976</v>
      </c>
      <c r="J40" s="2">
        <f t="shared" si="22"/>
        <v>1098</v>
      </c>
      <c r="K40" s="2">
        <f t="shared" si="22"/>
        <v>1220</v>
      </c>
      <c r="L40" s="2">
        <f t="shared" si="22"/>
        <v>1525</v>
      </c>
      <c r="M40" s="2">
        <f t="shared" si="22"/>
        <v>1830</v>
      </c>
      <c r="N40" s="2">
        <f t="shared" si="22"/>
        <v>2135</v>
      </c>
      <c r="O40" s="2">
        <f t="shared" si="22"/>
        <v>2440</v>
      </c>
      <c r="P40" s="2">
        <f t="shared" si="22"/>
        <v>3050</v>
      </c>
      <c r="Q40" s="2">
        <f t="shared" si="22"/>
        <v>3660</v>
      </c>
      <c r="R40" s="2">
        <f t="shared" si="22"/>
        <v>4270</v>
      </c>
      <c r="S40" s="2">
        <f t="shared" si="22"/>
        <v>4880</v>
      </c>
      <c r="T40" s="2">
        <f t="shared" si="22"/>
        <v>5490</v>
      </c>
      <c r="U40" s="2">
        <f t="shared" si="22"/>
        <v>6100</v>
      </c>
      <c r="V40" s="2">
        <f t="shared" si="22"/>
        <v>7320</v>
      </c>
      <c r="W40" s="2">
        <f t="shared" si="22"/>
        <v>8540</v>
      </c>
    </row>
    <row r="41" spans="1:23" x14ac:dyDescent="0.45">
      <c r="A41" s="5" t="s">
        <v>27</v>
      </c>
      <c r="B41" s="10">
        <f t="shared" ref="B41:W41" si="23">B1*128</f>
        <v>128</v>
      </c>
      <c r="C41" s="2">
        <f t="shared" si="23"/>
        <v>256</v>
      </c>
      <c r="D41" s="2">
        <f t="shared" si="23"/>
        <v>384</v>
      </c>
      <c r="E41" s="2">
        <f t="shared" si="23"/>
        <v>512</v>
      </c>
      <c r="F41" s="2">
        <f t="shared" si="23"/>
        <v>640</v>
      </c>
      <c r="G41" s="2">
        <f t="shared" si="23"/>
        <v>768</v>
      </c>
      <c r="H41" s="2">
        <f t="shared" si="23"/>
        <v>896</v>
      </c>
      <c r="I41" s="2">
        <f t="shared" si="23"/>
        <v>1024</v>
      </c>
      <c r="J41" s="2">
        <f t="shared" si="23"/>
        <v>1152</v>
      </c>
      <c r="K41" s="2">
        <f t="shared" si="23"/>
        <v>1280</v>
      </c>
      <c r="L41" s="2">
        <f t="shared" si="23"/>
        <v>1600</v>
      </c>
      <c r="M41" s="2">
        <f t="shared" si="23"/>
        <v>1920</v>
      </c>
      <c r="N41" s="2">
        <f t="shared" si="23"/>
        <v>2240</v>
      </c>
      <c r="O41" s="2">
        <f t="shared" si="23"/>
        <v>2560</v>
      </c>
      <c r="P41" s="2">
        <f t="shared" si="23"/>
        <v>3200</v>
      </c>
      <c r="Q41" s="2">
        <f t="shared" si="23"/>
        <v>3840</v>
      </c>
      <c r="R41" s="2">
        <f t="shared" si="23"/>
        <v>4480</v>
      </c>
      <c r="S41" s="2">
        <f t="shared" si="23"/>
        <v>5120</v>
      </c>
      <c r="T41" s="2">
        <f t="shared" si="23"/>
        <v>5760</v>
      </c>
      <c r="U41" s="2">
        <f t="shared" si="23"/>
        <v>6400</v>
      </c>
      <c r="V41" s="2">
        <f t="shared" si="23"/>
        <v>7680</v>
      </c>
      <c r="W41" s="2">
        <f t="shared" si="23"/>
        <v>8960</v>
      </c>
    </row>
    <row r="42" spans="1:23" x14ac:dyDescent="0.45">
      <c r="A42" s="5" t="s">
        <v>44</v>
      </c>
      <c r="B42" s="10">
        <f t="shared" ref="B42:W42" si="24">B1*134</f>
        <v>134</v>
      </c>
      <c r="C42" s="2">
        <f t="shared" si="24"/>
        <v>268</v>
      </c>
      <c r="D42" s="2">
        <f t="shared" si="24"/>
        <v>402</v>
      </c>
      <c r="E42" s="2">
        <f t="shared" si="24"/>
        <v>536</v>
      </c>
      <c r="F42" s="2">
        <f t="shared" si="24"/>
        <v>670</v>
      </c>
      <c r="G42" s="2">
        <f t="shared" si="24"/>
        <v>804</v>
      </c>
      <c r="H42" s="2">
        <f t="shared" si="24"/>
        <v>938</v>
      </c>
      <c r="I42" s="2">
        <f t="shared" si="24"/>
        <v>1072</v>
      </c>
      <c r="J42" s="2">
        <f t="shared" si="24"/>
        <v>1206</v>
      </c>
      <c r="K42" s="2">
        <f t="shared" si="24"/>
        <v>1340</v>
      </c>
      <c r="L42" s="2">
        <f t="shared" si="24"/>
        <v>1675</v>
      </c>
      <c r="M42" s="2">
        <f t="shared" si="24"/>
        <v>2010</v>
      </c>
      <c r="N42" s="2">
        <f t="shared" si="24"/>
        <v>2345</v>
      </c>
      <c r="O42" s="2">
        <f t="shared" si="24"/>
        <v>2680</v>
      </c>
      <c r="P42" s="2">
        <f t="shared" si="24"/>
        <v>3350</v>
      </c>
      <c r="Q42" s="2">
        <f t="shared" si="24"/>
        <v>4020</v>
      </c>
      <c r="R42" s="2">
        <f t="shared" si="24"/>
        <v>4690</v>
      </c>
      <c r="S42" s="2">
        <f t="shared" si="24"/>
        <v>5360</v>
      </c>
      <c r="T42" s="2">
        <f t="shared" si="24"/>
        <v>6030</v>
      </c>
      <c r="U42" s="2">
        <f t="shared" si="24"/>
        <v>6700</v>
      </c>
      <c r="V42" s="2">
        <f t="shared" si="24"/>
        <v>8040</v>
      </c>
      <c r="W42" s="2">
        <f t="shared" si="24"/>
        <v>9380</v>
      </c>
    </row>
    <row r="43" spans="1:23" x14ac:dyDescent="0.45">
      <c r="A43" s="4" t="s">
        <v>45</v>
      </c>
      <c r="B43" s="10">
        <f t="shared" ref="B43:W43" si="25">B1*140</f>
        <v>140</v>
      </c>
      <c r="C43" s="2">
        <f t="shared" si="25"/>
        <v>280</v>
      </c>
      <c r="D43" s="2">
        <f t="shared" si="25"/>
        <v>420</v>
      </c>
      <c r="E43" s="2">
        <f t="shared" si="25"/>
        <v>560</v>
      </c>
      <c r="F43" s="2">
        <f t="shared" si="25"/>
        <v>700</v>
      </c>
      <c r="G43" s="2">
        <f t="shared" si="25"/>
        <v>840</v>
      </c>
      <c r="H43" s="2">
        <f t="shared" si="25"/>
        <v>980</v>
      </c>
      <c r="I43" s="2">
        <f t="shared" si="25"/>
        <v>1120</v>
      </c>
      <c r="J43" s="2">
        <f t="shared" si="25"/>
        <v>1260</v>
      </c>
      <c r="K43" s="2">
        <f t="shared" si="25"/>
        <v>1400</v>
      </c>
      <c r="L43" s="2">
        <f t="shared" si="25"/>
        <v>1750</v>
      </c>
      <c r="M43" s="2">
        <f t="shared" si="25"/>
        <v>2100</v>
      </c>
      <c r="N43" s="2">
        <f t="shared" si="25"/>
        <v>2450</v>
      </c>
      <c r="O43" s="2">
        <f t="shared" si="25"/>
        <v>2800</v>
      </c>
      <c r="P43" s="2">
        <f t="shared" si="25"/>
        <v>3500</v>
      </c>
      <c r="Q43" s="2">
        <f t="shared" si="25"/>
        <v>4200</v>
      </c>
      <c r="R43" s="2">
        <f t="shared" si="25"/>
        <v>4900</v>
      </c>
      <c r="S43" s="2">
        <f t="shared" si="25"/>
        <v>5600</v>
      </c>
      <c r="T43" s="2">
        <f t="shared" si="25"/>
        <v>6300</v>
      </c>
      <c r="U43" s="2">
        <f t="shared" si="25"/>
        <v>7000</v>
      </c>
      <c r="V43" s="2">
        <f t="shared" si="25"/>
        <v>8400</v>
      </c>
      <c r="W43" s="2">
        <f t="shared" si="25"/>
        <v>9800</v>
      </c>
    </row>
    <row r="44" spans="1:23" x14ac:dyDescent="0.45">
      <c r="A44" s="4" t="s">
        <v>8</v>
      </c>
      <c r="B44" s="10">
        <f t="shared" ref="B44:W44" si="26">B1*160</f>
        <v>160</v>
      </c>
      <c r="C44" s="2">
        <f t="shared" si="26"/>
        <v>320</v>
      </c>
      <c r="D44" s="2">
        <f t="shared" si="26"/>
        <v>480</v>
      </c>
      <c r="E44" s="2">
        <f t="shared" si="26"/>
        <v>640</v>
      </c>
      <c r="F44" s="2">
        <f t="shared" si="26"/>
        <v>800</v>
      </c>
      <c r="G44" s="2">
        <f t="shared" si="26"/>
        <v>960</v>
      </c>
      <c r="H44" s="2">
        <f t="shared" si="26"/>
        <v>1120</v>
      </c>
      <c r="I44" s="2">
        <f t="shared" si="26"/>
        <v>1280</v>
      </c>
      <c r="J44" s="2">
        <f t="shared" si="26"/>
        <v>1440</v>
      </c>
      <c r="K44" s="2">
        <f t="shared" si="26"/>
        <v>1600</v>
      </c>
      <c r="L44" s="2">
        <f t="shared" si="26"/>
        <v>2000</v>
      </c>
      <c r="M44" s="2">
        <f t="shared" si="26"/>
        <v>2400</v>
      </c>
      <c r="N44" s="2">
        <f t="shared" si="26"/>
        <v>2800</v>
      </c>
      <c r="O44" s="2">
        <f t="shared" si="26"/>
        <v>3200</v>
      </c>
      <c r="P44" s="2">
        <f t="shared" si="26"/>
        <v>4000</v>
      </c>
      <c r="Q44" s="2">
        <f t="shared" si="26"/>
        <v>4800</v>
      </c>
      <c r="R44" s="2">
        <f t="shared" si="26"/>
        <v>5600</v>
      </c>
      <c r="S44" s="2">
        <f t="shared" si="26"/>
        <v>6400</v>
      </c>
      <c r="T44" s="2">
        <f t="shared" si="26"/>
        <v>7200</v>
      </c>
      <c r="U44" s="2">
        <f t="shared" si="26"/>
        <v>8000</v>
      </c>
      <c r="V44" s="2">
        <f t="shared" si="26"/>
        <v>9600</v>
      </c>
      <c r="W44" s="2">
        <f t="shared" si="26"/>
        <v>11200</v>
      </c>
    </row>
    <row r="45" spans="1:23" x14ac:dyDescent="0.45">
      <c r="A45" s="4" t="s">
        <v>9</v>
      </c>
      <c r="B45" s="10">
        <f t="shared" ref="B45:W45" si="27">B1*150*1.2</f>
        <v>180</v>
      </c>
      <c r="C45" s="2">
        <f t="shared" si="27"/>
        <v>360</v>
      </c>
      <c r="D45" s="2">
        <f t="shared" si="27"/>
        <v>540</v>
      </c>
      <c r="E45" s="2">
        <f t="shared" si="27"/>
        <v>720</v>
      </c>
      <c r="F45" s="2">
        <f t="shared" si="27"/>
        <v>900</v>
      </c>
      <c r="G45" s="2">
        <f t="shared" si="27"/>
        <v>1080</v>
      </c>
      <c r="H45" s="2">
        <f t="shared" si="27"/>
        <v>1260</v>
      </c>
      <c r="I45" s="2">
        <f t="shared" si="27"/>
        <v>1440</v>
      </c>
      <c r="J45" s="2">
        <f t="shared" si="27"/>
        <v>1620</v>
      </c>
      <c r="K45" s="2">
        <f t="shared" si="27"/>
        <v>1800</v>
      </c>
      <c r="L45" s="2">
        <f t="shared" si="27"/>
        <v>2250</v>
      </c>
      <c r="M45" s="2">
        <f t="shared" si="27"/>
        <v>2700</v>
      </c>
      <c r="N45" s="2">
        <f t="shared" si="27"/>
        <v>3150</v>
      </c>
      <c r="O45" s="2">
        <f t="shared" si="27"/>
        <v>3600</v>
      </c>
      <c r="P45" s="2">
        <f t="shared" si="27"/>
        <v>4500</v>
      </c>
      <c r="Q45" s="2">
        <f t="shared" si="27"/>
        <v>5400</v>
      </c>
      <c r="R45" s="2">
        <f t="shared" si="27"/>
        <v>6300</v>
      </c>
      <c r="S45" s="2">
        <f t="shared" si="27"/>
        <v>7200</v>
      </c>
      <c r="T45" s="2">
        <f t="shared" si="27"/>
        <v>8100</v>
      </c>
      <c r="U45" s="2">
        <f t="shared" si="27"/>
        <v>9000</v>
      </c>
      <c r="V45" s="2">
        <f t="shared" si="27"/>
        <v>10800</v>
      </c>
      <c r="W45" s="2">
        <f t="shared" si="27"/>
        <v>12600</v>
      </c>
    </row>
    <row r="46" spans="1:23" x14ac:dyDescent="0.45">
      <c r="A46" s="4" t="s">
        <v>10</v>
      </c>
      <c r="B46" s="10">
        <f t="shared" ref="B46:W46" si="28">B1*200</f>
        <v>200</v>
      </c>
      <c r="C46" s="2">
        <f t="shared" si="28"/>
        <v>400</v>
      </c>
      <c r="D46" s="2">
        <f t="shared" si="28"/>
        <v>600</v>
      </c>
      <c r="E46" s="2">
        <f t="shared" si="28"/>
        <v>800</v>
      </c>
      <c r="F46" s="2">
        <f t="shared" si="28"/>
        <v>1000</v>
      </c>
      <c r="G46" s="2">
        <f t="shared" si="28"/>
        <v>1200</v>
      </c>
      <c r="H46" s="2">
        <f t="shared" si="28"/>
        <v>1400</v>
      </c>
      <c r="I46" s="2">
        <f t="shared" si="28"/>
        <v>1600</v>
      </c>
      <c r="J46" s="2">
        <f t="shared" si="28"/>
        <v>1800</v>
      </c>
      <c r="K46" s="2">
        <f t="shared" si="28"/>
        <v>2000</v>
      </c>
      <c r="L46" s="2">
        <f t="shared" si="28"/>
        <v>2500</v>
      </c>
      <c r="M46" s="2">
        <f t="shared" si="28"/>
        <v>3000</v>
      </c>
      <c r="N46" s="2">
        <f t="shared" si="28"/>
        <v>3500</v>
      </c>
      <c r="O46" s="2">
        <f t="shared" si="28"/>
        <v>4000</v>
      </c>
      <c r="P46" s="2">
        <f t="shared" si="28"/>
        <v>5000</v>
      </c>
      <c r="Q46" s="2">
        <f t="shared" si="28"/>
        <v>6000</v>
      </c>
      <c r="R46" s="2">
        <f t="shared" si="28"/>
        <v>7000</v>
      </c>
      <c r="S46" s="2">
        <f t="shared" si="28"/>
        <v>8000</v>
      </c>
      <c r="T46" s="2">
        <f t="shared" si="28"/>
        <v>9000</v>
      </c>
      <c r="U46" s="2">
        <f t="shared" si="28"/>
        <v>10000</v>
      </c>
      <c r="V46" s="2">
        <f t="shared" si="28"/>
        <v>12000</v>
      </c>
      <c r="W46" s="2">
        <f t="shared" si="28"/>
        <v>14000</v>
      </c>
    </row>
    <row r="47" spans="1:23" x14ac:dyDescent="0.45">
      <c r="A47" s="4" t="s">
        <v>11</v>
      </c>
      <c r="B47" s="10">
        <f t="shared" ref="B47:W47" si="29">B1*220</f>
        <v>220</v>
      </c>
      <c r="C47" s="2">
        <f t="shared" si="29"/>
        <v>440</v>
      </c>
      <c r="D47" s="2">
        <f t="shared" si="29"/>
        <v>660</v>
      </c>
      <c r="E47" s="2">
        <f t="shared" si="29"/>
        <v>880</v>
      </c>
      <c r="F47" s="2">
        <f t="shared" si="29"/>
        <v>1100</v>
      </c>
      <c r="G47" s="2">
        <f t="shared" si="29"/>
        <v>1320</v>
      </c>
      <c r="H47" s="2">
        <f t="shared" si="29"/>
        <v>1540</v>
      </c>
      <c r="I47" s="2">
        <f t="shared" si="29"/>
        <v>1760</v>
      </c>
      <c r="J47" s="2">
        <f t="shared" si="29"/>
        <v>1980</v>
      </c>
      <c r="K47" s="2">
        <f t="shared" si="29"/>
        <v>2200</v>
      </c>
      <c r="L47" s="2">
        <f t="shared" si="29"/>
        <v>2750</v>
      </c>
      <c r="M47" s="2">
        <f t="shared" si="29"/>
        <v>3300</v>
      </c>
      <c r="N47" s="2">
        <f t="shared" si="29"/>
        <v>3850</v>
      </c>
      <c r="O47" s="2">
        <f t="shared" si="29"/>
        <v>4400</v>
      </c>
      <c r="P47" s="2">
        <f t="shared" si="29"/>
        <v>5500</v>
      </c>
      <c r="Q47" s="2">
        <f t="shared" si="29"/>
        <v>6600</v>
      </c>
      <c r="R47" s="2">
        <f t="shared" si="29"/>
        <v>7700</v>
      </c>
      <c r="S47" s="2">
        <f t="shared" si="29"/>
        <v>8800</v>
      </c>
      <c r="T47" s="2">
        <f t="shared" si="29"/>
        <v>9900</v>
      </c>
      <c r="U47" s="2">
        <f t="shared" si="29"/>
        <v>11000</v>
      </c>
      <c r="V47" s="2">
        <f t="shared" si="29"/>
        <v>13200</v>
      </c>
      <c r="W47" s="2">
        <f t="shared" si="29"/>
        <v>15400</v>
      </c>
    </row>
    <row r="48" spans="1:23" x14ac:dyDescent="0.45">
      <c r="A48" s="5" t="s">
        <v>12</v>
      </c>
      <c r="B48" s="10">
        <f t="shared" ref="B48:W48" si="30">B1*240</f>
        <v>240</v>
      </c>
      <c r="C48" s="2">
        <f t="shared" si="30"/>
        <v>480</v>
      </c>
      <c r="D48" s="2">
        <f t="shared" si="30"/>
        <v>720</v>
      </c>
      <c r="E48" s="2">
        <f t="shared" si="30"/>
        <v>960</v>
      </c>
      <c r="F48" s="2">
        <f t="shared" si="30"/>
        <v>1200</v>
      </c>
      <c r="G48" s="2">
        <f t="shared" si="30"/>
        <v>1440</v>
      </c>
      <c r="H48" s="2">
        <f t="shared" si="30"/>
        <v>1680</v>
      </c>
      <c r="I48" s="2">
        <f t="shared" si="30"/>
        <v>1920</v>
      </c>
      <c r="J48" s="2">
        <f t="shared" si="30"/>
        <v>2160</v>
      </c>
      <c r="K48" s="2">
        <f t="shared" si="30"/>
        <v>2400</v>
      </c>
      <c r="L48" s="2">
        <f t="shared" si="30"/>
        <v>3000</v>
      </c>
      <c r="M48" s="2">
        <f t="shared" si="30"/>
        <v>3600</v>
      </c>
      <c r="N48" s="2">
        <f t="shared" si="30"/>
        <v>4200</v>
      </c>
      <c r="O48" s="2">
        <f t="shared" si="30"/>
        <v>4800</v>
      </c>
      <c r="P48" s="2">
        <f t="shared" si="30"/>
        <v>6000</v>
      </c>
      <c r="Q48" s="2">
        <f t="shared" si="30"/>
        <v>7200</v>
      </c>
      <c r="R48" s="2">
        <f t="shared" si="30"/>
        <v>8400</v>
      </c>
      <c r="S48" s="2">
        <f t="shared" si="30"/>
        <v>9600</v>
      </c>
      <c r="T48" s="2">
        <f t="shared" si="30"/>
        <v>10800</v>
      </c>
      <c r="U48" s="2">
        <f t="shared" si="30"/>
        <v>12000</v>
      </c>
      <c r="V48" s="2">
        <f t="shared" si="30"/>
        <v>14400</v>
      </c>
      <c r="W48" s="2">
        <f t="shared" si="30"/>
        <v>16800</v>
      </c>
    </row>
    <row r="49" spans="1:24" x14ac:dyDescent="0.45">
      <c r="A49" s="14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4" x14ac:dyDescent="0.45">
      <c r="A50" s="6" t="s"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4" x14ac:dyDescent="0.45">
      <c r="A51" s="5" t="s">
        <v>47</v>
      </c>
      <c r="B51" s="10">
        <f>B39*1.25</f>
        <v>147.5</v>
      </c>
      <c r="C51" s="10">
        <f t="shared" ref="C51:W51" si="31">C39*1.25</f>
        <v>295</v>
      </c>
      <c r="D51" s="10">
        <f t="shared" si="31"/>
        <v>442.5</v>
      </c>
      <c r="E51" s="10">
        <f t="shared" si="31"/>
        <v>590</v>
      </c>
      <c r="F51" s="10">
        <f t="shared" si="31"/>
        <v>737.5</v>
      </c>
      <c r="G51" s="10">
        <f t="shared" si="31"/>
        <v>885</v>
      </c>
      <c r="H51" s="10">
        <f t="shared" si="31"/>
        <v>1032.5</v>
      </c>
      <c r="I51" s="10">
        <f t="shared" si="31"/>
        <v>1180</v>
      </c>
      <c r="J51" s="10">
        <f t="shared" si="31"/>
        <v>1327.5</v>
      </c>
      <c r="K51" s="10">
        <f t="shared" si="31"/>
        <v>1475</v>
      </c>
      <c r="L51" s="10">
        <f t="shared" si="31"/>
        <v>1843.75</v>
      </c>
      <c r="M51" s="10">
        <f t="shared" si="31"/>
        <v>2212.5</v>
      </c>
      <c r="N51" s="10">
        <f t="shared" si="31"/>
        <v>2581.25</v>
      </c>
      <c r="O51" s="10">
        <f t="shared" si="31"/>
        <v>2950</v>
      </c>
      <c r="P51" s="10">
        <f t="shared" si="31"/>
        <v>3687.5</v>
      </c>
      <c r="Q51" s="10">
        <f t="shared" si="31"/>
        <v>4425</v>
      </c>
      <c r="R51" s="10">
        <f t="shared" si="31"/>
        <v>5162.5</v>
      </c>
      <c r="S51" s="10">
        <f t="shared" si="31"/>
        <v>5900</v>
      </c>
      <c r="T51" s="10">
        <f t="shared" si="31"/>
        <v>6637.5</v>
      </c>
      <c r="U51" s="10">
        <f t="shared" si="31"/>
        <v>7375</v>
      </c>
      <c r="V51" s="10">
        <f t="shared" si="31"/>
        <v>8850</v>
      </c>
      <c r="W51" s="10">
        <f t="shared" si="31"/>
        <v>10325</v>
      </c>
    </row>
    <row r="52" spans="1:24" x14ac:dyDescent="0.45">
      <c r="A52" s="4" t="s">
        <v>26</v>
      </c>
      <c r="B52" s="10">
        <f t="shared" ref="B52:W52" si="32">B40*1.25</f>
        <v>152.5</v>
      </c>
      <c r="C52" s="10">
        <f t="shared" si="32"/>
        <v>305</v>
      </c>
      <c r="D52" s="10">
        <f t="shared" si="32"/>
        <v>457.5</v>
      </c>
      <c r="E52" s="10">
        <f t="shared" si="32"/>
        <v>610</v>
      </c>
      <c r="F52" s="10">
        <f t="shared" si="32"/>
        <v>762.5</v>
      </c>
      <c r="G52" s="10">
        <f t="shared" si="32"/>
        <v>915</v>
      </c>
      <c r="H52" s="10">
        <f t="shared" si="32"/>
        <v>1067.5</v>
      </c>
      <c r="I52" s="10">
        <f t="shared" si="32"/>
        <v>1220</v>
      </c>
      <c r="J52" s="10">
        <f t="shared" si="32"/>
        <v>1372.5</v>
      </c>
      <c r="K52" s="10">
        <f t="shared" si="32"/>
        <v>1525</v>
      </c>
      <c r="L52" s="10">
        <f t="shared" si="32"/>
        <v>1906.25</v>
      </c>
      <c r="M52" s="10">
        <f t="shared" si="32"/>
        <v>2287.5</v>
      </c>
      <c r="N52" s="10">
        <f t="shared" si="32"/>
        <v>2668.75</v>
      </c>
      <c r="O52" s="10">
        <f t="shared" si="32"/>
        <v>3050</v>
      </c>
      <c r="P52" s="10">
        <f t="shared" si="32"/>
        <v>3812.5</v>
      </c>
      <c r="Q52" s="10">
        <f t="shared" si="32"/>
        <v>4575</v>
      </c>
      <c r="R52" s="10">
        <f t="shared" si="32"/>
        <v>5337.5</v>
      </c>
      <c r="S52" s="10">
        <f t="shared" si="32"/>
        <v>6100</v>
      </c>
      <c r="T52" s="10">
        <f t="shared" si="32"/>
        <v>6862.5</v>
      </c>
      <c r="U52" s="10">
        <f t="shared" si="32"/>
        <v>7625</v>
      </c>
      <c r="V52" s="10">
        <f t="shared" si="32"/>
        <v>9150</v>
      </c>
      <c r="W52" s="10">
        <f t="shared" si="32"/>
        <v>10675</v>
      </c>
    </row>
    <row r="53" spans="1:24" x14ac:dyDescent="0.45">
      <c r="A53" s="5" t="s">
        <v>27</v>
      </c>
      <c r="B53" s="10">
        <f t="shared" ref="B53:W53" si="33">B41*1.25</f>
        <v>160</v>
      </c>
      <c r="C53" s="10">
        <f t="shared" si="33"/>
        <v>320</v>
      </c>
      <c r="D53" s="10">
        <f t="shared" si="33"/>
        <v>480</v>
      </c>
      <c r="E53" s="10">
        <f t="shared" si="33"/>
        <v>640</v>
      </c>
      <c r="F53" s="10">
        <f t="shared" si="33"/>
        <v>800</v>
      </c>
      <c r="G53" s="10">
        <f t="shared" si="33"/>
        <v>960</v>
      </c>
      <c r="H53" s="10">
        <f t="shared" si="33"/>
        <v>1120</v>
      </c>
      <c r="I53" s="10">
        <f t="shared" si="33"/>
        <v>1280</v>
      </c>
      <c r="J53" s="10">
        <f t="shared" si="33"/>
        <v>1440</v>
      </c>
      <c r="K53" s="10">
        <f t="shared" si="33"/>
        <v>1600</v>
      </c>
      <c r="L53" s="10">
        <f t="shared" si="33"/>
        <v>2000</v>
      </c>
      <c r="M53" s="10">
        <f t="shared" si="33"/>
        <v>2400</v>
      </c>
      <c r="N53" s="10">
        <f t="shared" si="33"/>
        <v>2800</v>
      </c>
      <c r="O53" s="10">
        <f t="shared" si="33"/>
        <v>3200</v>
      </c>
      <c r="P53" s="10">
        <f t="shared" si="33"/>
        <v>4000</v>
      </c>
      <c r="Q53" s="10">
        <f t="shared" si="33"/>
        <v>4800</v>
      </c>
      <c r="R53" s="10">
        <f t="shared" si="33"/>
        <v>5600</v>
      </c>
      <c r="S53" s="10">
        <f t="shared" si="33"/>
        <v>6400</v>
      </c>
      <c r="T53" s="10">
        <f t="shared" si="33"/>
        <v>7200</v>
      </c>
      <c r="U53" s="10">
        <f t="shared" si="33"/>
        <v>8000</v>
      </c>
      <c r="V53" s="10">
        <f t="shared" si="33"/>
        <v>9600</v>
      </c>
      <c r="W53" s="10">
        <f t="shared" si="33"/>
        <v>11200</v>
      </c>
    </row>
    <row r="54" spans="1:24" x14ac:dyDescent="0.45">
      <c r="A54" s="5" t="s">
        <v>28</v>
      </c>
      <c r="B54" s="10">
        <f t="shared" ref="B54:W54" si="34">B42*1.25</f>
        <v>167.5</v>
      </c>
      <c r="C54" s="10">
        <f t="shared" si="34"/>
        <v>335</v>
      </c>
      <c r="D54" s="10">
        <f t="shared" si="34"/>
        <v>502.5</v>
      </c>
      <c r="E54" s="10">
        <f t="shared" si="34"/>
        <v>670</v>
      </c>
      <c r="F54" s="10">
        <f t="shared" si="34"/>
        <v>837.5</v>
      </c>
      <c r="G54" s="10">
        <f t="shared" si="34"/>
        <v>1005</v>
      </c>
      <c r="H54" s="10">
        <f t="shared" si="34"/>
        <v>1172.5</v>
      </c>
      <c r="I54" s="10">
        <f t="shared" si="34"/>
        <v>1340</v>
      </c>
      <c r="J54" s="10">
        <f t="shared" si="34"/>
        <v>1507.5</v>
      </c>
      <c r="K54" s="10">
        <f t="shared" si="34"/>
        <v>1675</v>
      </c>
      <c r="L54" s="10">
        <f t="shared" si="34"/>
        <v>2093.75</v>
      </c>
      <c r="M54" s="10">
        <f t="shared" si="34"/>
        <v>2512.5</v>
      </c>
      <c r="N54" s="10">
        <f t="shared" si="34"/>
        <v>2931.25</v>
      </c>
      <c r="O54" s="10">
        <f t="shared" si="34"/>
        <v>3350</v>
      </c>
      <c r="P54" s="10">
        <f t="shared" si="34"/>
        <v>4187.5</v>
      </c>
      <c r="Q54" s="10">
        <f t="shared" si="34"/>
        <v>5025</v>
      </c>
      <c r="R54" s="10">
        <f t="shared" si="34"/>
        <v>5862.5</v>
      </c>
      <c r="S54" s="10">
        <f t="shared" si="34"/>
        <v>6700</v>
      </c>
      <c r="T54" s="10">
        <f t="shared" si="34"/>
        <v>7537.5</v>
      </c>
      <c r="U54" s="10">
        <f t="shared" si="34"/>
        <v>8375</v>
      </c>
      <c r="V54" s="10">
        <f t="shared" si="34"/>
        <v>10050</v>
      </c>
      <c r="W54" s="10">
        <f t="shared" si="34"/>
        <v>11725</v>
      </c>
    </row>
    <row r="55" spans="1:24" x14ac:dyDescent="0.45">
      <c r="A55" s="4" t="s">
        <v>7</v>
      </c>
      <c r="B55" s="10">
        <f t="shared" ref="B55:W55" si="35">B43*1.25</f>
        <v>175</v>
      </c>
      <c r="C55" s="10">
        <f t="shared" si="35"/>
        <v>350</v>
      </c>
      <c r="D55" s="10">
        <f t="shared" si="35"/>
        <v>525</v>
      </c>
      <c r="E55" s="10">
        <f t="shared" si="35"/>
        <v>700</v>
      </c>
      <c r="F55" s="10">
        <f t="shared" si="35"/>
        <v>875</v>
      </c>
      <c r="G55" s="10">
        <f t="shared" si="35"/>
        <v>1050</v>
      </c>
      <c r="H55" s="10">
        <f t="shared" si="35"/>
        <v>1225</v>
      </c>
      <c r="I55" s="10">
        <f t="shared" si="35"/>
        <v>1400</v>
      </c>
      <c r="J55" s="10">
        <f t="shared" si="35"/>
        <v>1575</v>
      </c>
      <c r="K55" s="10">
        <f t="shared" si="35"/>
        <v>1750</v>
      </c>
      <c r="L55" s="10">
        <f t="shared" si="35"/>
        <v>2187.5</v>
      </c>
      <c r="M55" s="10">
        <f t="shared" si="35"/>
        <v>2625</v>
      </c>
      <c r="N55" s="10">
        <f t="shared" si="35"/>
        <v>3062.5</v>
      </c>
      <c r="O55" s="10">
        <f t="shared" si="35"/>
        <v>3500</v>
      </c>
      <c r="P55" s="10">
        <f t="shared" si="35"/>
        <v>4375</v>
      </c>
      <c r="Q55" s="10">
        <f t="shared" si="35"/>
        <v>5250</v>
      </c>
      <c r="R55" s="10">
        <f t="shared" si="35"/>
        <v>6125</v>
      </c>
      <c r="S55" s="10">
        <f t="shared" si="35"/>
        <v>7000</v>
      </c>
      <c r="T55" s="10">
        <f t="shared" si="35"/>
        <v>7875</v>
      </c>
      <c r="U55" s="10">
        <f t="shared" si="35"/>
        <v>8750</v>
      </c>
      <c r="V55" s="10">
        <f t="shared" si="35"/>
        <v>10500</v>
      </c>
      <c r="W55" s="10">
        <f t="shared" si="35"/>
        <v>12250</v>
      </c>
    </row>
    <row r="56" spans="1:24" x14ac:dyDescent="0.45">
      <c r="A56" s="4" t="s">
        <v>8</v>
      </c>
      <c r="B56" s="10">
        <f t="shared" ref="B56:W56" si="36">B44*1.25</f>
        <v>200</v>
      </c>
      <c r="C56" s="10">
        <f t="shared" si="36"/>
        <v>400</v>
      </c>
      <c r="D56" s="10">
        <f t="shared" si="36"/>
        <v>600</v>
      </c>
      <c r="E56" s="10">
        <f t="shared" si="36"/>
        <v>800</v>
      </c>
      <c r="F56" s="10">
        <f t="shared" si="36"/>
        <v>1000</v>
      </c>
      <c r="G56" s="10">
        <f t="shared" si="36"/>
        <v>1200</v>
      </c>
      <c r="H56" s="10">
        <f t="shared" si="36"/>
        <v>1400</v>
      </c>
      <c r="I56" s="10">
        <f t="shared" si="36"/>
        <v>1600</v>
      </c>
      <c r="J56" s="10">
        <f t="shared" si="36"/>
        <v>1800</v>
      </c>
      <c r="K56" s="10">
        <f t="shared" si="36"/>
        <v>2000</v>
      </c>
      <c r="L56" s="10">
        <f t="shared" si="36"/>
        <v>2500</v>
      </c>
      <c r="M56" s="10">
        <f t="shared" si="36"/>
        <v>3000</v>
      </c>
      <c r="N56" s="10">
        <f t="shared" si="36"/>
        <v>3500</v>
      </c>
      <c r="O56" s="10">
        <f t="shared" si="36"/>
        <v>4000</v>
      </c>
      <c r="P56" s="10">
        <f t="shared" si="36"/>
        <v>5000</v>
      </c>
      <c r="Q56" s="10">
        <f t="shared" si="36"/>
        <v>6000</v>
      </c>
      <c r="R56" s="10">
        <f t="shared" si="36"/>
        <v>7000</v>
      </c>
      <c r="S56" s="10">
        <f t="shared" si="36"/>
        <v>8000</v>
      </c>
      <c r="T56" s="10">
        <f t="shared" si="36"/>
        <v>9000</v>
      </c>
      <c r="U56" s="10">
        <f t="shared" si="36"/>
        <v>10000</v>
      </c>
      <c r="V56" s="10">
        <f t="shared" si="36"/>
        <v>12000</v>
      </c>
      <c r="W56" s="10">
        <f t="shared" si="36"/>
        <v>14000</v>
      </c>
    </row>
    <row r="57" spans="1:24" x14ac:dyDescent="0.45">
      <c r="A57" s="4" t="s">
        <v>9</v>
      </c>
      <c r="B57" s="10">
        <f t="shared" ref="B57:W57" si="37">B45*1.25</f>
        <v>225</v>
      </c>
      <c r="C57" s="10">
        <f t="shared" si="37"/>
        <v>450</v>
      </c>
      <c r="D57" s="10">
        <f t="shared" si="37"/>
        <v>675</v>
      </c>
      <c r="E57" s="10">
        <f t="shared" si="37"/>
        <v>900</v>
      </c>
      <c r="F57" s="10">
        <f t="shared" si="37"/>
        <v>1125</v>
      </c>
      <c r="G57" s="10">
        <f t="shared" si="37"/>
        <v>1350</v>
      </c>
      <c r="H57" s="10">
        <f t="shared" si="37"/>
        <v>1575</v>
      </c>
      <c r="I57" s="10">
        <f t="shared" si="37"/>
        <v>1800</v>
      </c>
      <c r="J57" s="10">
        <f t="shared" si="37"/>
        <v>2025</v>
      </c>
      <c r="K57" s="10">
        <f t="shared" si="37"/>
        <v>2250</v>
      </c>
      <c r="L57" s="10">
        <f t="shared" si="37"/>
        <v>2812.5</v>
      </c>
      <c r="M57" s="10">
        <f t="shared" si="37"/>
        <v>3375</v>
      </c>
      <c r="N57" s="10">
        <f t="shared" si="37"/>
        <v>3937.5</v>
      </c>
      <c r="O57" s="10">
        <f t="shared" si="37"/>
        <v>4500</v>
      </c>
      <c r="P57" s="10">
        <f t="shared" si="37"/>
        <v>5625</v>
      </c>
      <c r="Q57" s="10">
        <f t="shared" si="37"/>
        <v>6750</v>
      </c>
      <c r="R57" s="10">
        <f t="shared" si="37"/>
        <v>7875</v>
      </c>
      <c r="S57" s="10">
        <f t="shared" si="37"/>
        <v>9000</v>
      </c>
      <c r="T57" s="10">
        <f t="shared" si="37"/>
        <v>10125</v>
      </c>
      <c r="U57" s="10">
        <f t="shared" si="37"/>
        <v>11250</v>
      </c>
      <c r="V57" s="10">
        <f t="shared" si="37"/>
        <v>13500</v>
      </c>
      <c r="W57" s="10">
        <f t="shared" si="37"/>
        <v>15750</v>
      </c>
    </row>
    <row r="58" spans="1:24" x14ac:dyDescent="0.45">
      <c r="A58" s="4" t="s">
        <v>10</v>
      </c>
      <c r="B58" s="10">
        <f t="shared" ref="B58:W58" si="38">B46*1.25</f>
        <v>250</v>
      </c>
      <c r="C58" s="10">
        <f t="shared" si="38"/>
        <v>500</v>
      </c>
      <c r="D58" s="10">
        <f t="shared" si="38"/>
        <v>750</v>
      </c>
      <c r="E58" s="10">
        <f t="shared" si="38"/>
        <v>1000</v>
      </c>
      <c r="F58" s="10">
        <f t="shared" si="38"/>
        <v>1250</v>
      </c>
      <c r="G58" s="10">
        <f t="shared" si="38"/>
        <v>1500</v>
      </c>
      <c r="H58" s="10">
        <f t="shared" si="38"/>
        <v>1750</v>
      </c>
      <c r="I58" s="10">
        <f t="shared" si="38"/>
        <v>2000</v>
      </c>
      <c r="J58" s="10">
        <f t="shared" si="38"/>
        <v>2250</v>
      </c>
      <c r="K58" s="10">
        <f t="shared" si="38"/>
        <v>2500</v>
      </c>
      <c r="L58" s="10">
        <f t="shared" si="38"/>
        <v>3125</v>
      </c>
      <c r="M58" s="10">
        <f t="shared" si="38"/>
        <v>3750</v>
      </c>
      <c r="N58" s="10">
        <f t="shared" si="38"/>
        <v>4375</v>
      </c>
      <c r="O58" s="10">
        <f t="shared" si="38"/>
        <v>5000</v>
      </c>
      <c r="P58" s="10">
        <f t="shared" si="38"/>
        <v>6250</v>
      </c>
      <c r="Q58" s="10">
        <f t="shared" si="38"/>
        <v>7500</v>
      </c>
      <c r="R58" s="10">
        <f t="shared" si="38"/>
        <v>8750</v>
      </c>
      <c r="S58" s="10">
        <f t="shared" si="38"/>
        <v>10000</v>
      </c>
      <c r="T58" s="10">
        <f t="shared" si="38"/>
        <v>11250</v>
      </c>
      <c r="U58" s="10">
        <f t="shared" si="38"/>
        <v>12500</v>
      </c>
      <c r="V58" s="10">
        <f t="shared" si="38"/>
        <v>15000</v>
      </c>
      <c r="W58" s="10">
        <f t="shared" si="38"/>
        <v>17500</v>
      </c>
    </row>
    <row r="59" spans="1:24" x14ac:dyDescent="0.45">
      <c r="A59" s="4" t="s">
        <v>11</v>
      </c>
      <c r="B59" s="10">
        <f t="shared" ref="B59:W59" si="39">B47*1.25</f>
        <v>275</v>
      </c>
      <c r="C59" s="10">
        <f t="shared" si="39"/>
        <v>550</v>
      </c>
      <c r="D59" s="10">
        <f t="shared" si="39"/>
        <v>825</v>
      </c>
      <c r="E59" s="10">
        <f t="shared" si="39"/>
        <v>1100</v>
      </c>
      <c r="F59" s="10">
        <f t="shared" si="39"/>
        <v>1375</v>
      </c>
      <c r="G59" s="10">
        <f t="shared" si="39"/>
        <v>1650</v>
      </c>
      <c r="H59" s="10">
        <f t="shared" si="39"/>
        <v>1925</v>
      </c>
      <c r="I59" s="10">
        <f t="shared" si="39"/>
        <v>2200</v>
      </c>
      <c r="J59" s="10">
        <f t="shared" si="39"/>
        <v>2475</v>
      </c>
      <c r="K59" s="10">
        <f t="shared" si="39"/>
        <v>2750</v>
      </c>
      <c r="L59" s="10">
        <f t="shared" si="39"/>
        <v>3437.5</v>
      </c>
      <c r="M59" s="10">
        <f t="shared" si="39"/>
        <v>4125</v>
      </c>
      <c r="N59" s="10">
        <f t="shared" si="39"/>
        <v>4812.5</v>
      </c>
      <c r="O59" s="10">
        <f t="shared" si="39"/>
        <v>5500</v>
      </c>
      <c r="P59" s="10">
        <f t="shared" si="39"/>
        <v>6875</v>
      </c>
      <c r="Q59" s="10">
        <f t="shared" si="39"/>
        <v>8250</v>
      </c>
      <c r="R59" s="10">
        <f t="shared" si="39"/>
        <v>9625</v>
      </c>
      <c r="S59" s="10">
        <f t="shared" si="39"/>
        <v>11000</v>
      </c>
      <c r="T59" s="10">
        <f t="shared" si="39"/>
        <v>12375</v>
      </c>
      <c r="U59" s="10">
        <f t="shared" si="39"/>
        <v>13750</v>
      </c>
      <c r="V59" s="10">
        <f t="shared" si="39"/>
        <v>16500</v>
      </c>
      <c r="W59" s="10">
        <f t="shared" si="39"/>
        <v>19250</v>
      </c>
    </row>
    <row r="60" spans="1:24" x14ac:dyDescent="0.45">
      <c r="A60" s="5" t="s">
        <v>12</v>
      </c>
      <c r="B60" s="10">
        <f t="shared" ref="B60:W60" si="40">B48*1.25</f>
        <v>300</v>
      </c>
      <c r="C60" s="10">
        <f t="shared" si="40"/>
        <v>600</v>
      </c>
      <c r="D60" s="10">
        <f t="shared" si="40"/>
        <v>900</v>
      </c>
      <c r="E60" s="10">
        <f t="shared" si="40"/>
        <v>1200</v>
      </c>
      <c r="F60" s="10">
        <f t="shared" si="40"/>
        <v>1500</v>
      </c>
      <c r="G60" s="10">
        <f t="shared" si="40"/>
        <v>1800</v>
      </c>
      <c r="H60" s="10">
        <f t="shared" si="40"/>
        <v>2100</v>
      </c>
      <c r="I60" s="10">
        <f t="shared" si="40"/>
        <v>2400</v>
      </c>
      <c r="J60" s="10">
        <f t="shared" si="40"/>
        <v>2700</v>
      </c>
      <c r="K60" s="10">
        <f t="shared" si="40"/>
        <v>3000</v>
      </c>
      <c r="L60" s="10">
        <f t="shared" si="40"/>
        <v>3750</v>
      </c>
      <c r="M60" s="10">
        <f t="shared" si="40"/>
        <v>4500</v>
      </c>
      <c r="N60" s="10">
        <f t="shared" si="40"/>
        <v>5250</v>
      </c>
      <c r="O60" s="10">
        <f t="shared" si="40"/>
        <v>6000</v>
      </c>
      <c r="P60" s="10">
        <f t="shared" si="40"/>
        <v>7500</v>
      </c>
      <c r="Q60" s="10">
        <f t="shared" si="40"/>
        <v>9000</v>
      </c>
      <c r="R60" s="10">
        <f t="shared" si="40"/>
        <v>10500</v>
      </c>
      <c r="S60" s="10">
        <f t="shared" si="40"/>
        <v>12000</v>
      </c>
      <c r="T60" s="10">
        <f t="shared" si="40"/>
        <v>13500</v>
      </c>
      <c r="U60" s="10">
        <f t="shared" si="40"/>
        <v>15000</v>
      </c>
      <c r="V60" s="10">
        <f t="shared" si="40"/>
        <v>18000</v>
      </c>
      <c r="W60" s="10">
        <f t="shared" si="40"/>
        <v>21000</v>
      </c>
    </row>
    <row r="61" spans="1:24" x14ac:dyDescent="0.45">
      <c r="A61" s="14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4" x14ac:dyDescent="0.45">
      <c r="A62" s="14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4" x14ac:dyDescent="0.45">
      <c r="A63" s="6" t="s">
        <v>2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3"/>
    </row>
    <row r="64" spans="1:24" x14ac:dyDescent="0.45">
      <c r="A64" s="4" t="s">
        <v>29</v>
      </c>
      <c r="B64" s="9">
        <f t="shared" ref="B64:W64" si="41">B1*270</f>
        <v>270</v>
      </c>
      <c r="C64" s="7">
        <f t="shared" si="41"/>
        <v>540</v>
      </c>
      <c r="D64" s="7">
        <f t="shared" si="41"/>
        <v>810</v>
      </c>
      <c r="E64" s="7">
        <f t="shared" si="41"/>
        <v>1080</v>
      </c>
      <c r="F64" s="7">
        <f t="shared" si="41"/>
        <v>1350</v>
      </c>
      <c r="G64" s="7">
        <f t="shared" si="41"/>
        <v>1620</v>
      </c>
      <c r="H64" s="7">
        <f t="shared" si="41"/>
        <v>1890</v>
      </c>
      <c r="I64" s="7">
        <f t="shared" si="41"/>
        <v>2160</v>
      </c>
      <c r="J64" s="7">
        <f t="shared" si="41"/>
        <v>2430</v>
      </c>
      <c r="K64" s="7">
        <f t="shared" si="41"/>
        <v>2700</v>
      </c>
      <c r="L64" s="7">
        <f t="shared" si="41"/>
        <v>3375</v>
      </c>
      <c r="M64" s="7">
        <f t="shared" si="41"/>
        <v>4050</v>
      </c>
      <c r="N64" s="7">
        <f t="shared" si="41"/>
        <v>4725</v>
      </c>
      <c r="O64" s="7">
        <f t="shared" si="41"/>
        <v>5400</v>
      </c>
      <c r="P64" s="7">
        <f t="shared" si="41"/>
        <v>6750</v>
      </c>
      <c r="Q64" s="7">
        <f t="shared" si="41"/>
        <v>8100</v>
      </c>
      <c r="R64" s="7">
        <f t="shared" si="41"/>
        <v>9450</v>
      </c>
      <c r="S64" s="7">
        <f t="shared" si="41"/>
        <v>10800</v>
      </c>
      <c r="T64" s="7">
        <f t="shared" si="41"/>
        <v>12150</v>
      </c>
      <c r="U64" s="7">
        <f t="shared" si="41"/>
        <v>13500</v>
      </c>
      <c r="V64" s="7">
        <f t="shared" si="41"/>
        <v>16200</v>
      </c>
      <c r="W64" s="7">
        <f t="shared" si="41"/>
        <v>18900</v>
      </c>
    </row>
    <row r="65" spans="1:23" x14ac:dyDescent="0.45">
      <c r="A65" s="4" t="s">
        <v>30</v>
      </c>
      <c r="B65" s="9">
        <f t="shared" ref="B65:W65" si="42">B1*324.2857</f>
        <v>324.28570000000002</v>
      </c>
      <c r="C65" s="7">
        <f t="shared" si="42"/>
        <v>648.57140000000004</v>
      </c>
      <c r="D65" s="7">
        <f t="shared" si="42"/>
        <v>972.85710000000006</v>
      </c>
      <c r="E65" s="7">
        <f t="shared" si="42"/>
        <v>1297.1428000000001</v>
      </c>
      <c r="F65" s="7">
        <f t="shared" si="42"/>
        <v>1621.4285</v>
      </c>
      <c r="G65" s="7">
        <f t="shared" si="42"/>
        <v>1945.7142000000001</v>
      </c>
      <c r="H65" s="7">
        <f t="shared" si="42"/>
        <v>2269.9999000000003</v>
      </c>
      <c r="I65" s="7">
        <f t="shared" si="42"/>
        <v>2594.2856000000002</v>
      </c>
      <c r="J65" s="7">
        <f t="shared" si="42"/>
        <v>2918.5713000000001</v>
      </c>
      <c r="K65" s="7">
        <f t="shared" si="42"/>
        <v>3242.857</v>
      </c>
      <c r="L65" s="7">
        <f t="shared" si="42"/>
        <v>4053.5712500000004</v>
      </c>
      <c r="M65" s="7">
        <f t="shared" si="42"/>
        <v>4864.2855</v>
      </c>
      <c r="N65" s="7">
        <f t="shared" si="42"/>
        <v>5674.9997499999999</v>
      </c>
      <c r="O65" s="7">
        <f t="shared" si="42"/>
        <v>6485.7139999999999</v>
      </c>
      <c r="P65" s="7">
        <f t="shared" si="42"/>
        <v>8107.1425000000008</v>
      </c>
      <c r="Q65" s="7">
        <f t="shared" si="42"/>
        <v>9728.5709999999999</v>
      </c>
      <c r="R65" s="7">
        <f t="shared" si="42"/>
        <v>11349.9995</v>
      </c>
      <c r="S65" s="7">
        <f t="shared" si="42"/>
        <v>12971.428</v>
      </c>
      <c r="T65" s="7">
        <f t="shared" si="42"/>
        <v>14592.856500000002</v>
      </c>
      <c r="U65" s="7">
        <f t="shared" si="42"/>
        <v>16214.285000000002</v>
      </c>
      <c r="V65" s="7">
        <f t="shared" si="42"/>
        <v>19457.142</v>
      </c>
      <c r="W65" s="7">
        <f t="shared" si="42"/>
        <v>22699.999</v>
      </c>
    </row>
    <row r="66" spans="1:23" x14ac:dyDescent="0.45">
      <c r="A66" s="4" t="s">
        <v>31</v>
      </c>
      <c r="B66" s="9">
        <f t="shared" ref="B66:W66" si="43">B1*378.5714</f>
        <v>378.57139999999998</v>
      </c>
      <c r="C66" s="7">
        <f t="shared" si="43"/>
        <v>757.14279999999997</v>
      </c>
      <c r="D66" s="7">
        <f t="shared" si="43"/>
        <v>1135.7141999999999</v>
      </c>
      <c r="E66" s="7">
        <f t="shared" si="43"/>
        <v>1514.2855999999999</v>
      </c>
      <c r="F66" s="7">
        <f t="shared" si="43"/>
        <v>1892.857</v>
      </c>
      <c r="G66" s="7">
        <f t="shared" si="43"/>
        <v>2271.4283999999998</v>
      </c>
      <c r="H66" s="7">
        <f t="shared" si="43"/>
        <v>2649.9998000000001</v>
      </c>
      <c r="I66" s="7">
        <f t="shared" si="43"/>
        <v>3028.5711999999999</v>
      </c>
      <c r="J66" s="7">
        <f t="shared" si="43"/>
        <v>3407.1425999999997</v>
      </c>
      <c r="K66" s="7">
        <f t="shared" si="43"/>
        <v>3785.7139999999999</v>
      </c>
      <c r="L66" s="7">
        <f t="shared" si="43"/>
        <v>4732.1424999999999</v>
      </c>
      <c r="M66" s="7">
        <f t="shared" si="43"/>
        <v>5678.5709999999999</v>
      </c>
      <c r="N66" s="7">
        <f t="shared" si="43"/>
        <v>6624.9994999999999</v>
      </c>
      <c r="O66" s="7">
        <f t="shared" si="43"/>
        <v>7571.4279999999999</v>
      </c>
      <c r="P66" s="7">
        <f t="shared" si="43"/>
        <v>9464.2849999999999</v>
      </c>
      <c r="Q66" s="7">
        <f t="shared" si="43"/>
        <v>11357.142</v>
      </c>
      <c r="R66" s="7">
        <f t="shared" si="43"/>
        <v>13249.999</v>
      </c>
      <c r="S66" s="7">
        <f t="shared" si="43"/>
        <v>15142.856</v>
      </c>
      <c r="T66" s="7">
        <f t="shared" si="43"/>
        <v>17035.713</v>
      </c>
      <c r="U66" s="7">
        <f t="shared" si="43"/>
        <v>18928.57</v>
      </c>
      <c r="V66" s="7">
        <f t="shared" si="43"/>
        <v>22714.284</v>
      </c>
      <c r="W66" s="7">
        <f t="shared" si="43"/>
        <v>26499.998</v>
      </c>
    </row>
    <row r="67" spans="1:23" x14ac:dyDescent="0.45">
      <c r="A67" s="4" t="s">
        <v>32</v>
      </c>
      <c r="B67" s="9">
        <f t="shared" ref="B67:W67" si="44">B1*432.8571</f>
        <v>432.8571</v>
      </c>
      <c r="C67" s="7">
        <f t="shared" si="44"/>
        <v>865.71420000000001</v>
      </c>
      <c r="D67" s="7">
        <f t="shared" si="44"/>
        <v>1298.5713000000001</v>
      </c>
      <c r="E67" s="7">
        <f t="shared" si="44"/>
        <v>1731.4284</v>
      </c>
      <c r="F67" s="7">
        <f t="shared" si="44"/>
        <v>2164.2855</v>
      </c>
      <c r="G67" s="7">
        <f t="shared" si="44"/>
        <v>2597.1426000000001</v>
      </c>
      <c r="H67" s="7">
        <f t="shared" si="44"/>
        <v>3029.9996999999998</v>
      </c>
      <c r="I67" s="7">
        <f t="shared" si="44"/>
        <v>3462.8568</v>
      </c>
      <c r="J67" s="7">
        <f t="shared" si="44"/>
        <v>3895.7139000000002</v>
      </c>
      <c r="K67" s="7">
        <f t="shared" si="44"/>
        <v>4328.5709999999999</v>
      </c>
      <c r="L67" s="7">
        <f t="shared" si="44"/>
        <v>5410.7137499999999</v>
      </c>
      <c r="M67" s="7">
        <f t="shared" si="44"/>
        <v>6492.8564999999999</v>
      </c>
      <c r="N67" s="7">
        <f t="shared" si="44"/>
        <v>7574.9992499999998</v>
      </c>
      <c r="O67" s="7">
        <f t="shared" si="44"/>
        <v>8657.1419999999998</v>
      </c>
      <c r="P67" s="7">
        <f t="shared" si="44"/>
        <v>10821.4275</v>
      </c>
      <c r="Q67" s="7">
        <f t="shared" si="44"/>
        <v>12985.713</v>
      </c>
      <c r="R67" s="7">
        <f t="shared" si="44"/>
        <v>15149.9985</v>
      </c>
      <c r="S67" s="7">
        <f t="shared" si="44"/>
        <v>17314.284</v>
      </c>
      <c r="T67" s="7">
        <f t="shared" si="44"/>
        <v>19478.569500000001</v>
      </c>
      <c r="U67" s="7">
        <f t="shared" si="44"/>
        <v>21642.855</v>
      </c>
      <c r="V67" s="7">
        <f t="shared" si="44"/>
        <v>25971.425999999999</v>
      </c>
      <c r="W67" s="7">
        <f t="shared" si="44"/>
        <v>30299.996999999999</v>
      </c>
    </row>
    <row r="68" spans="1:23" x14ac:dyDescent="0.45">
      <c r="A68" s="11" t="s">
        <v>33</v>
      </c>
      <c r="B68" s="9">
        <f t="shared" ref="B68:W68" si="45">B1*487.1428</f>
        <v>487.14280000000002</v>
      </c>
      <c r="C68" s="7">
        <f t="shared" si="45"/>
        <v>974.28560000000004</v>
      </c>
      <c r="D68" s="7">
        <f t="shared" si="45"/>
        <v>1461.4284</v>
      </c>
      <c r="E68" s="7">
        <f t="shared" si="45"/>
        <v>1948.5712000000001</v>
      </c>
      <c r="F68" s="7">
        <f t="shared" si="45"/>
        <v>2435.7139999999999</v>
      </c>
      <c r="G68" s="7">
        <f t="shared" si="45"/>
        <v>2922.8568</v>
      </c>
      <c r="H68" s="7">
        <f t="shared" si="45"/>
        <v>3409.9996000000001</v>
      </c>
      <c r="I68" s="7">
        <f t="shared" si="45"/>
        <v>3897.1424000000002</v>
      </c>
      <c r="J68" s="7">
        <f t="shared" si="45"/>
        <v>4384.2852000000003</v>
      </c>
      <c r="K68" s="7">
        <f t="shared" si="45"/>
        <v>4871.4279999999999</v>
      </c>
      <c r="L68" s="7">
        <f t="shared" si="45"/>
        <v>6089.2849999999999</v>
      </c>
      <c r="M68" s="7">
        <f t="shared" si="45"/>
        <v>7307.1420000000007</v>
      </c>
      <c r="N68" s="7">
        <f t="shared" si="45"/>
        <v>8524.9989999999998</v>
      </c>
      <c r="O68" s="7">
        <f t="shared" si="45"/>
        <v>9742.8559999999998</v>
      </c>
      <c r="P68" s="7">
        <f t="shared" si="45"/>
        <v>12178.57</v>
      </c>
      <c r="Q68" s="7">
        <f t="shared" si="45"/>
        <v>14614.284000000001</v>
      </c>
      <c r="R68" s="7">
        <f t="shared" si="45"/>
        <v>17049.998</v>
      </c>
      <c r="S68" s="7">
        <f t="shared" si="45"/>
        <v>19485.712</v>
      </c>
      <c r="T68" s="7">
        <f t="shared" si="45"/>
        <v>21921.425999999999</v>
      </c>
      <c r="U68" s="7">
        <f t="shared" si="45"/>
        <v>24357.14</v>
      </c>
      <c r="V68" s="7">
        <f t="shared" si="45"/>
        <v>29228.568000000003</v>
      </c>
      <c r="W68" s="7">
        <f t="shared" si="45"/>
        <v>34099.995999999999</v>
      </c>
    </row>
    <row r="69" spans="1:23" x14ac:dyDescent="0.45">
      <c r="A69" s="4" t="s">
        <v>34</v>
      </c>
      <c r="B69" s="9">
        <f t="shared" ref="B69:W69" si="46">B1*541.4285</f>
        <v>541.42849999999999</v>
      </c>
      <c r="C69" s="7">
        <f t="shared" si="46"/>
        <v>1082.857</v>
      </c>
      <c r="D69" s="7">
        <f t="shared" si="46"/>
        <v>1624.2855</v>
      </c>
      <c r="E69" s="7">
        <f t="shared" si="46"/>
        <v>2165.7139999999999</v>
      </c>
      <c r="F69" s="7">
        <f t="shared" si="46"/>
        <v>2707.1424999999999</v>
      </c>
      <c r="G69" s="7">
        <f t="shared" si="46"/>
        <v>3248.5709999999999</v>
      </c>
      <c r="H69" s="7">
        <f t="shared" si="46"/>
        <v>3789.9994999999999</v>
      </c>
      <c r="I69" s="7">
        <f t="shared" si="46"/>
        <v>4331.4279999999999</v>
      </c>
      <c r="J69" s="7">
        <f t="shared" si="46"/>
        <v>4872.8564999999999</v>
      </c>
      <c r="K69" s="7">
        <f t="shared" si="46"/>
        <v>5414.2849999999999</v>
      </c>
      <c r="L69" s="7">
        <f t="shared" si="46"/>
        <v>6767.8562499999998</v>
      </c>
      <c r="M69" s="7">
        <f t="shared" si="46"/>
        <v>8121.4274999999998</v>
      </c>
      <c r="N69" s="7">
        <f t="shared" si="46"/>
        <v>9474.9987499999988</v>
      </c>
      <c r="O69" s="7">
        <f t="shared" si="46"/>
        <v>10828.57</v>
      </c>
      <c r="P69" s="7">
        <f t="shared" si="46"/>
        <v>13535.7125</v>
      </c>
      <c r="Q69" s="7">
        <f t="shared" si="46"/>
        <v>16242.855</v>
      </c>
      <c r="R69" s="7">
        <f t="shared" si="46"/>
        <v>18949.997499999998</v>
      </c>
      <c r="S69" s="7">
        <f t="shared" si="46"/>
        <v>21657.14</v>
      </c>
      <c r="T69" s="7">
        <f t="shared" si="46"/>
        <v>24364.282500000001</v>
      </c>
      <c r="U69" s="7">
        <f t="shared" si="46"/>
        <v>27071.424999999999</v>
      </c>
      <c r="V69" s="7">
        <f t="shared" si="46"/>
        <v>32485.71</v>
      </c>
      <c r="W69" s="7">
        <f t="shared" si="46"/>
        <v>37899.994999999995</v>
      </c>
    </row>
    <row r="70" spans="1:23" x14ac:dyDescent="0.45">
      <c r="A70" s="4" t="s">
        <v>35</v>
      </c>
      <c r="B70" s="9">
        <f t="shared" ref="B70:W70" si="47">B1*595.7142</f>
        <v>595.71420000000001</v>
      </c>
      <c r="C70" s="7">
        <f t="shared" si="47"/>
        <v>1191.4284</v>
      </c>
      <c r="D70" s="7">
        <f t="shared" si="47"/>
        <v>1787.1426000000001</v>
      </c>
      <c r="E70" s="7">
        <f t="shared" si="47"/>
        <v>2382.8568</v>
      </c>
      <c r="F70" s="7">
        <f t="shared" si="47"/>
        <v>2978.5709999999999</v>
      </c>
      <c r="G70" s="7">
        <f t="shared" si="47"/>
        <v>3574.2852000000003</v>
      </c>
      <c r="H70" s="7">
        <f t="shared" si="47"/>
        <v>4169.9993999999997</v>
      </c>
      <c r="I70" s="7">
        <f t="shared" si="47"/>
        <v>4765.7136</v>
      </c>
      <c r="J70" s="7">
        <f t="shared" si="47"/>
        <v>5361.4278000000004</v>
      </c>
      <c r="K70" s="7">
        <f t="shared" si="47"/>
        <v>5957.1419999999998</v>
      </c>
      <c r="L70" s="7">
        <f t="shared" si="47"/>
        <v>7446.4274999999998</v>
      </c>
      <c r="M70" s="7">
        <f t="shared" si="47"/>
        <v>8935.7129999999997</v>
      </c>
      <c r="N70" s="7">
        <f t="shared" si="47"/>
        <v>10424.9985</v>
      </c>
      <c r="O70" s="7">
        <f t="shared" si="47"/>
        <v>11914.284</v>
      </c>
      <c r="P70" s="7">
        <f t="shared" si="47"/>
        <v>14892.855</v>
      </c>
      <c r="Q70" s="7">
        <f t="shared" si="47"/>
        <v>17871.425999999999</v>
      </c>
      <c r="R70" s="7">
        <f t="shared" si="47"/>
        <v>20849.996999999999</v>
      </c>
      <c r="S70" s="7">
        <f t="shared" si="47"/>
        <v>23828.567999999999</v>
      </c>
      <c r="T70" s="7">
        <f t="shared" si="47"/>
        <v>26807.138999999999</v>
      </c>
      <c r="U70" s="7">
        <f t="shared" si="47"/>
        <v>29785.71</v>
      </c>
      <c r="V70" s="7">
        <f t="shared" si="47"/>
        <v>35742.851999999999</v>
      </c>
      <c r="W70" s="7">
        <f t="shared" si="47"/>
        <v>41699.993999999999</v>
      </c>
    </row>
    <row r="71" spans="1:23" x14ac:dyDescent="0.45">
      <c r="A71" s="4" t="s">
        <v>36</v>
      </c>
      <c r="B71" s="9">
        <f t="shared" ref="B71:W71" si="48">B1*650</f>
        <v>650</v>
      </c>
      <c r="C71" s="7">
        <f t="shared" si="48"/>
        <v>1300</v>
      </c>
      <c r="D71" s="7">
        <f t="shared" si="48"/>
        <v>1950</v>
      </c>
      <c r="E71" s="7">
        <f t="shared" si="48"/>
        <v>2600</v>
      </c>
      <c r="F71" s="7">
        <f t="shared" si="48"/>
        <v>3250</v>
      </c>
      <c r="G71" s="7">
        <f t="shared" si="48"/>
        <v>3900</v>
      </c>
      <c r="H71" s="7">
        <f t="shared" si="48"/>
        <v>4550</v>
      </c>
      <c r="I71" s="7">
        <f t="shared" si="48"/>
        <v>5200</v>
      </c>
      <c r="J71" s="7">
        <f t="shared" si="48"/>
        <v>5850</v>
      </c>
      <c r="K71" s="7">
        <f t="shared" si="48"/>
        <v>6500</v>
      </c>
      <c r="L71" s="7">
        <f t="shared" si="48"/>
        <v>8125</v>
      </c>
      <c r="M71" s="7">
        <f t="shared" si="48"/>
        <v>9750</v>
      </c>
      <c r="N71" s="7">
        <f t="shared" si="48"/>
        <v>11375</v>
      </c>
      <c r="O71" s="7">
        <f t="shared" si="48"/>
        <v>13000</v>
      </c>
      <c r="P71" s="7">
        <f t="shared" si="48"/>
        <v>16250</v>
      </c>
      <c r="Q71" s="7">
        <f t="shared" si="48"/>
        <v>19500</v>
      </c>
      <c r="R71" s="7">
        <f t="shared" si="48"/>
        <v>22750</v>
      </c>
      <c r="S71" s="7">
        <f t="shared" si="48"/>
        <v>26000</v>
      </c>
      <c r="T71" s="7">
        <f t="shared" si="48"/>
        <v>29250</v>
      </c>
      <c r="U71" s="7">
        <f t="shared" si="48"/>
        <v>32500</v>
      </c>
      <c r="V71" s="7">
        <f t="shared" si="48"/>
        <v>39000</v>
      </c>
      <c r="W71" s="7">
        <f t="shared" si="48"/>
        <v>45500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Sheet1!_Hlk150851827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Misson</dc:creator>
  <cp:lastModifiedBy>Tom Misson</cp:lastModifiedBy>
  <dcterms:created xsi:type="dcterms:W3CDTF">2024-12-05T07:52:55Z</dcterms:created>
  <dcterms:modified xsi:type="dcterms:W3CDTF">2025-08-25T08:30:09Z</dcterms:modified>
</cp:coreProperties>
</file>